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СТРУКТУРА\УЗД\Закрытая\2024\ТЕНДЕРЫ\АО Бизнес-Недвижимость\7. Проектирование и монтаж АПС и СОУЭ (Рязанский 6)\2. Публикация\"/>
    </mc:Choice>
  </mc:AlternateContent>
  <bookViews>
    <workbookView xWindow="-120" yWindow="-120" windowWidth="24240" windowHeight="13140" tabRatio="883" firstSheet="1" activeTab="3"/>
  </bookViews>
  <sheets>
    <sheet name="Свод" sheetId="18" r:id="rId1"/>
    <sheet name="2.1. АР АИ" sheetId="2" r:id="rId2"/>
    <sheet name="2.7. АПС" sheetId="8" r:id="rId3"/>
    <sheet name="2.8. СОУЭ" sheetId="9" r:id="rId4"/>
  </sheets>
  <definedNames>
    <definedName name="_xlnm._FilterDatabase" localSheetId="1" hidden="1">'2.1. АР АИ'!$A$5:$J$16</definedName>
    <definedName name="_xlnm.Print_Area" localSheetId="1">'2.1. АР АИ'!$A$1:$J$22</definedName>
    <definedName name="_xlnm.Print_Area" localSheetId="2">'2.7. АПС'!$A$1:$J$66</definedName>
    <definedName name="_xlnm.Print_Area" localSheetId="3">'2.8. СОУЭ'!$A$1:$J$38</definedName>
    <definedName name="_xlnm.Print_Area" localSheetId="0">Свод!$A$1:$H$31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G13" i="2"/>
  <c r="G10" i="2"/>
  <c r="G11" i="2"/>
  <c r="G9" i="2"/>
  <c r="H10" i="2" l="1"/>
  <c r="I10" i="2"/>
  <c r="D11" i="9"/>
  <c r="D9" i="9"/>
  <c r="G19" i="9"/>
  <c r="H19" i="9"/>
  <c r="I19" i="9"/>
  <c r="J19" i="9" l="1"/>
  <c r="J10" i="2"/>
  <c r="H40" i="8"/>
  <c r="G18" i="9"/>
  <c r="H18" i="9"/>
  <c r="I18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39" i="8"/>
  <c r="H39" i="8"/>
  <c r="I39" i="8"/>
  <c r="G40" i="8"/>
  <c r="I40" i="8"/>
  <c r="G41" i="8"/>
  <c r="H41" i="8"/>
  <c r="I41" i="8"/>
  <c r="G42" i="8"/>
  <c r="H42" i="8"/>
  <c r="I42" i="8"/>
  <c r="G43" i="8"/>
  <c r="H43" i="8"/>
  <c r="I43" i="8"/>
  <c r="G44" i="8"/>
  <c r="H44" i="8"/>
  <c r="I44" i="8"/>
  <c r="G45" i="8"/>
  <c r="H45" i="8"/>
  <c r="I45" i="8"/>
  <c r="G46" i="8"/>
  <c r="H46" i="8"/>
  <c r="I46" i="8"/>
  <c r="G47" i="8"/>
  <c r="H47" i="8"/>
  <c r="I47" i="8"/>
  <c r="G48" i="8"/>
  <c r="H48" i="8"/>
  <c r="I48" i="8"/>
  <c r="G49" i="8"/>
  <c r="H49" i="8"/>
  <c r="I49" i="8"/>
  <c r="G50" i="8"/>
  <c r="H50" i="8"/>
  <c r="I50" i="8"/>
  <c r="G51" i="8"/>
  <c r="H51" i="8"/>
  <c r="I51" i="8"/>
  <c r="G52" i="8"/>
  <c r="H52" i="8"/>
  <c r="I52" i="8"/>
  <c r="J21" i="9" l="1"/>
  <c r="J52" i="8"/>
  <c r="J50" i="8"/>
  <c r="J47" i="8"/>
  <c r="J45" i="8"/>
  <c r="J42" i="8"/>
  <c r="J40" i="8"/>
  <c r="J46" i="8"/>
  <c r="J44" i="8"/>
  <c r="J41" i="8"/>
  <c r="J51" i="8"/>
  <c r="J48" i="8"/>
  <c r="J39" i="8"/>
  <c r="J43" i="8"/>
  <c r="J49" i="8"/>
  <c r="J26" i="9"/>
  <c r="J25" i="9"/>
  <c r="J23" i="9"/>
  <c r="J18" i="9"/>
  <c r="J24" i="9"/>
  <c r="J20" i="9"/>
  <c r="J22" i="9"/>
  <c r="F9" i="18" l="1"/>
  <c r="G9" i="18" s="1"/>
  <c r="H9" i="18" s="1"/>
  <c r="F10" i="18"/>
  <c r="G28" i="9"/>
  <c r="H28" i="9"/>
  <c r="I28" i="9"/>
  <c r="G54" i="8"/>
  <c r="I54" i="8"/>
  <c r="H54" i="8"/>
  <c r="I29" i="9"/>
  <c r="H29" i="9"/>
  <c r="G29" i="9"/>
  <c r="H34" i="8"/>
  <c r="I34" i="8"/>
  <c r="H35" i="8"/>
  <c r="I35" i="8"/>
  <c r="H36" i="8"/>
  <c r="I36" i="8"/>
  <c r="H37" i="8"/>
  <c r="I37" i="8"/>
  <c r="H38" i="8"/>
  <c r="I38" i="8"/>
  <c r="H55" i="8"/>
  <c r="J28" i="9" l="1"/>
  <c r="J54" i="8"/>
  <c r="J38" i="8"/>
  <c r="G10" i="18"/>
  <c r="J29" i="9"/>
  <c r="J34" i="8"/>
  <c r="J35" i="8"/>
  <c r="J36" i="8"/>
  <c r="J37" i="8"/>
  <c r="H10" i="18" l="1"/>
  <c r="I9" i="9"/>
  <c r="H9" i="9"/>
  <c r="H8" i="9" s="1"/>
  <c r="G9" i="9"/>
  <c r="I8" i="8"/>
  <c r="I7" i="8" s="1"/>
  <c r="H8" i="8"/>
  <c r="I11" i="2"/>
  <c r="H11" i="2"/>
  <c r="J9" i="9" l="1"/>
  <c r="J8" i="9" s="1"/>
  <c r="J11" i="2"/>
  <c r="I8" i="9"/>
  <c r="J8" i="8"/>
  <c r="H7" i="8"/>
  <c r="G8" i="8"/>
  <c r="J7" i="8" l="1"/>
  <c r="I9" i="2" l="1"/>
  <c r="I8" i="2" s="1"/>
  <c r="H9" i="2"/>
  <c r="H8" i="2" s="1"/>
  <c r="J9" i="2" l="1"/>
  <c r="J8" i="2" s="1"/>
  <c r="I27" i="9" l="1"/>
  <c r="H27" i="9"/>
  <c r="G27" i="9"/>
  <c r="I17" i="9"/>
  <c r="H17" i="9"/>
  <c r="G17" i="9"/>
  <c r="I16" i="9"/>
  <c r="H16" i="9"/>
  <c r="G16" i="9"/>
  <c r="I15" i="9"/>
  <c r="H15" i="9"/>
  <c r="G15" i="9"/>
  <c r="I14" i="9"/>
  <c r="H14" i="9"/>
  <c r="G14" i="9"/>
  <c r="I13" i="9"/>
  <c r="H13" i="9"/>
  <c r="G13" i="9"/>
  <c r="I12" i="9"/>
  <c r="H12" i="9"/>
  <c r="G12" i="9"/>
  <c r="I11" i="9"/>
  <c r="H11" i="9"/>
  <c r="G11" i="9"/>
  <c r="G38" i="8"/>
  <c r="G37" i="8"/>
  <c r="G36" i="8"/>
  <c r="G35" i="8"/>
  <c r="G34" i="8"/>
  <c r="I33" i="8"/>
  <c r="H33" i="8"/>
  <c r="G33" i="8"/>
  <c r="I53" i="8"/>
  <c r="H53" i="8"/>
  <c r="G53" i="8"/>
  <c r="I32" i="8"/>
  <c r="H32" i="8"/>
  <c r="G32" i="8"/>
  <c r="I31" i="8"/>
  <c r="H31" i="8"/>
  <c r="G31" i="8"/>
  <c r="I30" i="8"/>
  <c r="H30" i="8"/>
  <c r="G30" i="8"/>
  <c r="I29" i="8"/>
  <c r="H29" i="8"/>
  <c r="G29" i="8"/>
  <c r="I28" i="8"/>
  <c r="H28" i="8"/>
  <c r="G28" i="8"/>
  <c r="I27" i="8"/>
  <c r="H27" i="8"/>
  <c r="G27" i="8"/>
  <c r="I26" i="8"/>
  <c r="H26" i="8"/>
  <c r="G26" i="8"/>
  <c r="I25" i="8"/>
  <c r="H25" i="8"/>
  <c r="G25" i="8"/>
  <c r="I24" i="8"/>
  <c r="H24" i="8"/>
  <c r="G24" i="8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I18" i="8"/>
  <c r="H18" i="8"/>
  <c r="G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H13" i="8"/>
  <c r="G13" i="8"/>
  <c r="I12" i="8"/>
  <c r="H12" i="8"/>
  <c r="G12" i="8"/>
  <c r="I11" i="8"/>
  <c r="H11" i="8"/>
  <c r="G11" i="8"/>
  <c r="I10" i="8"/>
  <c r="H10" i="8"/>
  <c r="G10" i="8"/>
  <c r="I10" i="9" l="1"/>
  <c r="H10" i="9"/>
  <c r="J27" i="9"/>
  <c r="H9" i="8"/>
  <c r="H56" i="8" s="1"/>
  <c r="D13" i="18" s="1"/>
  <c r="J19" i="8"/>
  <c r="J21" i="8"/>
  <c r="J25" i="8"/>
  <c r="J29" i="8"/>
  <c r="J53" i="8"/>
  <c r="J11" i="8"/>
  <c r="J10" i="8"/>
  <c r="J15" i="8"/>
  <c r="J24" i="8"/>
  <c r="J12" i="8"/>
  <c r="J14" i="8"/>
  <c r="J17" i="8"/>
  <c r="J23" i="8"/>
  <c r="J27" i="8"/>
  <c r="J31" i="8"/>
  <c r="J13" i="8"/>
  <c r="J18" i="8"/>
  <c r="J20" i="8"/>
  <c r="J28" i="8"/>
  <c r="J32" i="8"/>
  <c r="J16" i="9"/>
  <c r="J16" i="8"/>
  <c r="J22" i="8"/>
  <c r="J26" i="8"/>
  <c r="J30" i="8"/>
  <c r="J33" i="8"/>
  <c r="J13" i="9"/>
  <c r="J14" i="9"/>
  <c r="J12" i="9"/>
  <c r="J17" i="9"/>
  <c r="J15" i="9"/>
  <c r="J11" i="9"/>
  <c r="J10" i="9" l="1"/>
  <c r="J30" i="9" s="1"/>
  <c r="J31" i="9" s="1"/>
  <c r="J32" i="9" s="1"/>
  <c r="I30" i="9"/>
  <c r="I31" i="9" s="1"/>
  <c r="I32" i="9" s="1"/>
  <c r="H30" i="9"/>
  <c r="D14" i="18" s="1"/>
  <c r="H57" i="8"/>
  <c r="H58" i="8" s="1"/>
  <c r="E14" i="18" l="1"/>
  <c r="H31" i="9"/>
  <c r="H32" i="9" s="1"/>
  <c r="I13" i="2" l="1"/>
  <c r="H13" i="2"/>
  <c r="I12" i="2" l="1"/>
  <c r="I14" i="2" s="1"/>
  <c r="H12" i="2"/>
  <c r="H14" i="2" s="1"/>
  <c r="J13" i="2"/>
  <c r="J12" i="2" l="1"/>
  <c r="J14" i="2" s="1"/>
  <c r="D12" i="18" l="1"/>
  <c r="I15" i="2"/>
  <c r="I16" i="2" s="1"/>
  <c r="E12" i="18"/>
  <c r="H15" i="2"/>
  <c r="H16" i="2" s="1"/>
  <c r="D15" i="18" l="1"/>
  <c r="F12" i="18"/>
  <c r="G12" i="18" l="1"/>
  <c r="H12" i="18" l="1"/>
  <c r="F14" i="18"/>
  <c r="G14" i="18" l="1"/>
  <c r="H14" i="18" s="1"/>
  <c r="J15" i="2" l="1"/>
  <c r="J16" i="2" s="1"/>
  <c r="G55" i="8" l="1"/>
  <c r="I55" i="8"/>
  <c r="J55" i="8" s="1"/>
  <c r="J9" i="8" s="1"/>
  <c r="J56" i="8" s="1"/>
  <c r="J57" i="8" l="1"/>
  <c r="J58" i="8" s="1"/>
  <c r="I9" i="8"/>
  <c r="I56" i="8" s="1"/>
  <c r="E13" i="18" l="1"/>
  <c r="I57" i="8"/>
  <c r="I58" i="8" s="1"/>
  <c r="F13" i="18" l="1"/>
  <c r="E15" i="18"/>
  <c r="F15" i="18" l="1"/>
  <c r="G13" i="18"/>
  <c r="H13" i="18" s="1"/>
  <c r="H15" i="18" l="1"/>
  <c r="G15" i="18"/>
</calcChain>
</file>

<file path=xl/sharedStrings.xml><?xml version="1.0" encoding="utf-8"?>
<sst xmlns="http://schemas.openxmlformats.org/spreadsheetml/2006/main" count="253" uniqueCount="136">
  <si>
    <t xml:space="preserve">Стоимость всего, руб. без учета НДС </t>
  </si>
  <si>
    <t xml:space="preserve">№ </t>
  </si>
  <si>
    <t>Наименование работ</t>
  </si>
  <si>
    <t>Ед. изм.</t>
  </si>
  <si>
    <t>Кол-во</t>
  </si>
  <si>
    <t>Цена за ед., руб. без учета НДС</t>
  </si>
  <si>
    <t xml:space="preserve">Цена всего за ед. изм., руб. без учета НДС </t>
  </si>
  <si>
    <t>Стоимость за весь объем, руб. без учета НДС</t>
  </si>
  <si>
    <t>Материалы, оборудование, инвентарь (МТР)</t>
  </si>
  <si>
    <t>СМР/ПНР</t>
  </si>
  <si>
    <t>Раздел. Архитектурные решения и интерьеры</t>
  </si>
  <si>
    <t>1.1</t>
  </si>
  <si>
    <t>м2</t>
  </si>
  <si>
    <t>1.2</t>
  </si>
  <si>
    <t>м.п.</t>
  </si>
  <si>
    <t>2.1</t>
  </si>
  <si>
    <t>2.2</t>
  </si>
  <si>
    <t>2.3</t>
  </si>
  <si>
    <t>6</t>
  </si>
  <si>
    <t>Монтаж потолков, в том числе:</t>
  </si>
  <si>
    <t>6.1</t>
  </si>
  <si>
    <t>шт.</t>
  </si>
  <si>
    <t xml:space="preserve">ИТОГО без учета НДС: </t>
  </si>
  <si>
    <t>НДС 20%:</t>
  </si>
  <si>
    <t>ИТОГО с учетом НДС:</t>
  </si>
  <si>
    <t>компл.</t>
  </si>
  <si>
    <t>м</t>
  </si>
  <si>
    <t>кг</t>
  </si>
  <si>
    <t>шт</t>
  </si>
  <si>
    <t>Раздел "Автоматическая пожарная сигнализация"</t>
  </si>
  <si>
    <t>Монтаж резервированного источника питания РИП-24 исп. 51 (РИП-24-2/7П1-Р-RS)</t>
  </si>
  <si>
    <t>Монтаж аккумуляторной батарея CSB серии GP 7,2 а/ч</t>
  </si>
  <si>
    <t>Установка преобразователя интерфейсов «USB-RS485»</t>
  </si>
  <si>
    <t>Установка контроллера двухпроводной линии с гальванической развязкой С2000-КДЛ-2И</t>
  </si>
  <si>
    <t xml:space="preserve">Монтаж устройства коммутационного "УК-ВК/4" </t>
  </si>
  <si>
    <t>Установка извещателя пожарного дымового оптико-электронного адресно-аналогового ДИП-34А-04</t>
  </si>
  <si>
    <t>Установка извещателя пожарного ручного адресного ИПР 513-3АМ исп.01</t>
  </si>
  <si>
    <t>Установка блока разветвительно-изолирующего БРИЗ</t>
  </si>
  <si>
    <t>Монтаж устройства дистанционного пуска адресного УДП 513-3АМ</t>
  </si>
  <si>
    <t>Установка адресного расширителя «С2000-АР2»</t>
  </si>
  <si>
    <t>Прокладка кабельного изделия огнестойкого, не распространяющего горение при групповой прокладке и не выделяющее коррозионно-активных газообразных продуктов при горении и тлении КПСнг(А)-FRHF 1х2х0,75</t>
  </si>
  <si>
    <t>Прокладка кабельного изделия огнестойкого, не распространяющего горение при групповой прокладке и не выделяющее коррозионно-активных газообразных продуктов при горении и тлении КПСнг(А)-FRHF 2х2х0,5</t>
  </si>
  <si>
    <t>Прокладка кабельного изделия огнестойкого, не распространяющего горение при групповой прокладке и не выделяющее коррозионно-активных газообразных продуктов при горении и тлении ВВНнг(А)-FRHF 3х1,5</t>
  </si>
  <si>
    <t>Прокладка кабельного изделия огнестойкого, не распространяющего горение при групповой прокладке и не выделяющее коррозионно-активных газообразных продуктов при горении и тлении КПСнг(А)-FRHF 1х2х1,0</t>
  </si>
  <si>
    <t>м.п</t>
  </si>
  <si>
    <t>Монтаж трубы жесткой гладкой, из самозатухающей композиции ПВХ легкой 20 мм с аксессуарами (арт. 30020-E90)</t>
  </si>
  <si>
    <t>Монтаж миниканала МЕХ 40х16х2000 с аксессуарами (арт. 77008-E110)</t>
  </si>
  <si>
    <t>Монтаж INSTA 100x55х2000 кабель-канала с крышкой (Крышка=80мм) с аксессуарами (арт. 76002-E110)</t>
  </si>
  <si>
    <t>Установка монитора 23«23 NEC EA234WMI» (1920*1080, 6 мс, 250 кд/м2, 25000:1, 178°/178°) IPS, DVI-D (HDCP), HDMI, DisplayPort, VGA, SPK, USB*4 HAS, Pivot</t>
  </si>
  <si>
    <t>Установка сервера ОПС127 исп.02 для охранно-пожарной сигнализации - Системный блок, клавиатура, мышь. ПО - ОС, Сервер Орион Про, Оперативная задача исп.127, Администратор базы данных, Генератор отчетов.</t>
  </si>
  <si>
    <t>Источник бесперебойного питания  APC BR1500GI Power Saving Back-UPS Pro</t>
  </si>
  <si>
    <t>Пусконаладка системы АПС</t>
  </si>
  <si>
    <t>систем</t>
  </si>
  <si>
    <t>Труба стальная Ду32</t>
  </si>
  <si>
    <t>Терморасширяющаяся противопожарная пена 0,3 л Hilti CP 620</t>
  </si>
  <si>
    <t>Дозатор DSC КОР Hilti</t>
  </si>
  <si>
    <t>Огнестойкая мастика</t>
  </si>
  <si>
    <t>Монтажные принадлежности (хомуты, дюбели, стяжки, бирки, саморезы и прочее)</t>
  </si>
  <si>
    <t>Раздел "Система управления оповещением и эвакуацией"</t>
  </si>
  <si>
    <t>Установка оповещателя светового Молния ULTRA 24В "Выход" арт. 0002038 (ЭТМ)</t>
  </si>
  <si>
    <t>Установка оповещателя светового Молния ULTRA 24В "Человек влево/вправо в дверь" арт. 0000476 (ЭТМ)</t>
  </si>
  <si>
    <t>Кабельное изделие огнестойкое, не распространяющее горение при групповой прокладке и не выделяющее коррозионно-активных газообразных продуктов при горении и тлении КПСнг(А)-FRHF 1x2x1,5</t>
  </si>
  <si>
    <t>Монтаж INSTA 100x55х2000 Кабель-канал с крышкой (Крышка=80мм) с аксессуарами (арт. 76002-E110)</t>
  </si>
  <si>
    <t>Пусконаладка системы СОУЭ</t>
  </si>
  <si>
    <t xml:space="preserve">CF03 Устройство потолка типа "Армстронг" ARMSTRONG PERLA OP 95aw MicroLook 90  Prelude 15 </t>
  </si>
  <si>
    <t>Прокладка труба гибкой гофрированной, из самозатухающей композиции ПВХ легкая с зондом 20 мм с креплением (IEK)</t>
  </si>
  <si>
    <t>Коробка IP55 100х100х50 (40-0300) Промрукав</t>
  </si>
  <si>
    <t>Ecoplast. Коробка огн. 100х100х55 HF 6вых. без галогена Е60-Е90 IP55 
оранжевая 3P (1,5-6 мм2)</t>
  </si>
  <si>
    <t>№ пп</t>
  </si>
  <si>
    <t>Номера расчета стоимости</t>
  </si>
  <si>
    <t>Наименование расчета стоимости</t>
  </si>
  <si>
    <t>Стоимость за весь объем</t>
  </si>
  <si>
    <t>НДС 20%, руб.</t>
  </si>
  <si>
    <t>Стоимость всего, руб. с НДС  20%</t>
  </si>
  <si>
    <t>Материалы, оборудование, инвентарь (МТР), руб. без учета НДС</t>
  </si>
  <si>
    <t>СМР/ПНР, руб. без учета НДС</t>
  </si>
  <si>
    <t>Строительно-монтажные работы</t>
  </si>
  <si>
    <t>Архитектурные решения и интерьеры</t>
  </si>
  <si>
    <t>Система управления оповещением и эвакуацией</t>
  </si>
  <si>
    <t xml:space="preserve">      Итого </t>
  </si>
  <si>
    <t xml:space="preserve">(Архитектурные решения и интерьеры) </t>
  </si>
  <si>
    <t xml:space="preserve">  (Автоматическая пожарная сигнализация)</t>
  </si>
  <si>
    <t xml:space="preserve"> (система управления оповещением и эвакуацией) </t>
  </si>
  <si>
    <t>Монтаж шкафа с резервированным источником питания для монтажа средств пожарной автоматики ШПС-24 исп. 11</t>
  </si>
  <si>
    <t>Установка блока контрольно-пускового С2000-КПБ</t>
  </si>
  <si>
    <t>Монтаж блока сигнально-пускового адресного «С2000-СП1»</t>
  </si>
  <si>
    <t>Установка оповещателя светового Молния ULTRA 24В "Пожарный кран" арт. 0002631 (ЭТМ)</t>
  </si>
  <si>
    <t>Установка пульта контроля и управления охранно-пожарный "Сириус"</t>
  </si>
  <si>
    <t>Проектные работы</t>
  </si>
  <si>
    <t>Обследование объекта</t>
  </si>
  <si>
    <t>Рабочая документация СПС и СОУЭ</t>
  </si>
  <si>
    <t>Система пожарной сигнализации</t>
  </si>
  <si>
    <t xml:space="preserve"> по замене систем АПС и СОУЭ в здании по адресу: г. Москва, Рязанский проспект, 6с2</t>
  </si>
  <si>
    <t>Раздел "Демонтаж"</t>
  </si>
  <si>
    <t>Демонтаж оборудования пожарной сигнализации</t>
  </si>
  <si>
    <t>Исполнительная документация</t>
  </si>
  <si>
    <t>6.2</t>
  </si>
  <si>
    <t>Интеграция АПС арендаторов</t>
  </si>
  <si>
    <t>Интеграция СОУЭ арендаторов</t>
  </si>
  <si>
    <t>Аккумуляторная батарея CSB GP 12260 12В 26 А·ч</t>
  </si>
  <si>
    <t xml:space="preserve">DKC Лоток метал. сетчатый 100x50мм L=3м </t>
  </si>
  <si>
    <t>Монтаж блока сигнально-пускового адресного «С2000-СП2 исп 02 »</t>
  </si>
  <si>
    <t>Преобразователь интерфейсов USB-RS232</t>
  </si>
  <si>
    <t>apc br1500gi power saving back-ups pro</t>
  </si>
  <si>
    <t>Преобразователь/повторитель/разделитель интерфейса С2000-ПИ</t>
  </si>
  <si>
    <t xml:space="preserve"> Кабельный канал Legrand DLP 50х105 с крышкой 65мм 010429</t>
  </si>
  <si>
    <t>Плоский угол Legrand METRA 100х50 мм Leg 638013 400256</t>
  </si>
  <si>
    <t>С2000 КДЛ  2И</t>
  </si>
  <si>
    <t xml:space="preserve">С2000 СП4/220 </t>
  </si>
  <si>
    <t>С2000 СП2</t>
  </si>
  <si>
    <t>РИП-24 исп.56</t>
  </si>
  <si>
    <t xml:space="preserve">Шкаф аппаратный алюминиевый на 27 установочных мест,  разборный PA-271D  INTER-M </t>
  </si>
  <si>
    <t>Аккумулятор герметичный свинцово-кислотный Аккумулятор 12 В, 40 Ач</t>
  </si>
  <si>
    <t>Блок сообщений ROXTON VF-8160</t>
  </si>
  <si>
    <t>Комбинированный преобразователь RP-8264</t>
  </si>
  <si>
    <t>Усилитель мощности ROXTON PA-8450</t>
  </si>
  <si>
    <t>Микрофонная консоль ROXTON  RM-01</t>
  </si>
  <si>
    <t>Монтаж настенного громкоговорителя ROXTON LS-06WT</t>
  </si>
  <si>
    <t>Монтаж потолочного врезной громкоговоритель ROXTON PA-03T</t>
  </si>
  <si>
    <t>Демонтаж оборудования оповещения</t>
  </si>
  <si>
    <t>Монтаж-демонтаж подвесного потолка Армстронг (только плиты)</t>
  </si>
  <si>
    <t>Демонтаж подвесного потолка Армстронг без сохранения</t>
  </si>
  <si>
    <t>Монтаж-демонтаж светильника встроенного 600х600 с сохранением</t>
  </si>
  <si>
    <t>ЗАКАЗЧИК: АО "Бизнес-Недвижимость"</t>
  </si>
  <si>
    <t>ПОДРЯДЧИК: ООО "ХХХ"</t>
  </si>
  <si>
    <t xml:space="preserve">Поверенный по доверенности 
от 17.11.2023 № 07-12/102
_______________/ В.А. Мосин /
</t>
  </si>
  <si>
    <t xml:space="preserve">Генеральный директор
____________________/ХХ/
</t>
  </si>
  <si>
    <t>Поверенный по доверенности 
от 17.11.2023 № 07-12/102</t>
  </si>
  <si>
    <t>Генеральный директор</t>
  </si>
  <si>
    <t xml:space="preserve">_______________/ В.А. Мосин /
</t>
  </si>
  <si>
    <t xml:space="preserve">____________________/ХХ/
</t>
  </si>
  <si>
    <t>Раздел. Светильники</t>
  </si>
  <si>
    <t xml:space="preserve">Сводный сметный расчет </t>
  </si>
  <si>
    <t xml:space="preserve">        Расчет стоимости работ</t>
  </si>
  <si>
    <t xml:space="preserve">        Расчет стоимости работ </t>
  </si>
  <si>
    <t>по замене систем АПС и СОУЭ в здании по адресу: г. Москва, Рязанский проспект, 6с2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</si>
</sst>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(* #,##0.00_);_(* \(#,##0.00\);_(* &quot;-&quot;??_);_(@_)"/>
  </numFmts>
  <fonts count="22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10" fillId="0" borderId="0" applyNumberFormat="0" applyFill="0" applyBorder="0"/>
    <xf numFmtId="0" fontId="9" fillId="0" borderId="0"/>
    <xf numFmtId="0" fontId="4" fillId="0" borderId="0"/>
    <xf numFmtId="165" fontId="11" fillId="0" borderId="0" applyFont="0" applyFill="0" applyBorder="0"/>
    <xf numFmtId="0" fontId="9" fillId="0" borderId="0"/>
    <xf numFmtId="0" fontId="4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164" fontId="9" fillId="0" borderId="0" applyFont="0" applyFill="0" applyBorder="0"/>
    <xf numFmtId="164" fontId="14" fillId="0" borderId="0" applyFont="0" applyFill="0" applyBorder="0" applyAlignment="0" applyProtection="0"/>
    <xf numFmtId="0" fontId="1" fillId="0" borderId="0"/>
    <xf numFmtId="0" fontId="6" fillId="0" borderId="0"/>
  </cellStyleXfs>
  <cellXfs count="119">
    <xf numFmtId="0" fontId="0" fillId="0" borderId="0" xfId="0"/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7" fillId="0" borderId="0" xfId="3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1" xfId="3" applyFont="1" applyBorder="1" applyAlignment="1">
      <alignment horizontal="center" vertical="center" wrapText="1"/>
    </xf>
    <xf numFmtId="4" fontId="17" fillId="0" borderId="1" xfId="3" applyNumberFormat="1" applyFont="1" applyBorder="1" applyAlignment="1">
      <alignment horizontal="center" vertical="center" wrapText="1"/>
    </xf>
    <xf numFmtId="4" fontId="19" fillId="0" borderId="1" xfId="6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19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 vertical="center" wrapText="1"/>
    </xf>
    <xf numFmtId="49" fontId="19" fillId="0" borderId="1" xfId="11" applyNumberFormat="1" applyFont="1" applyBorder="1" applyAlignment="1">
      <alignment horizontal="center" vertical="center" wrapText="1"/>
    </xf>
    <xf numFmtId="2" fontId="19" fillId="0" borderId="1" xfId="11" applyNumberFormat="1" applyFont="1" applyBorder="1" applyAlignment="1">
      <alignment horizontal="center" vertical="center"/>
    </xf>
    <xf numFmtId="0" fontId="19" fillId="0" borderId="1" xfId="11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0" fontId="17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center" vertical="center"/>
    </xf>
    <xf numFmtId="4" fontId="17" fillId="0" borderId="1" xfId="3" applyNumberFormat="1" applyFont="1" applyBorder="1" applyAlignment="1">
      <alignment horizontal="center" vertical="center"/>
    </xf>
    <xf numFmtId="4" fontId="19" fillId="0" borderId="1" xfId="3" applyNumberFormat="1" applyFont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0" fontId="19" fillId="0" borderId="1" xfId="3" applyFont="1" applyBorder="1" applyAlignment="1">
      <alignment vertical="center" wrapText="1"/>
    </xf>
    <xf numFmtId="0" fontId="19" fillId="0" borderId="1" xfId="3" applyFont="1" applyBorder="1" applyAlignment="1">
      <alignment vertical="center"/>
    </xf>
    <xf numFmtId="0" fontId="19" fillId="0" borderId="1" xfId="18" applyFont="1" applyBorder="1" applyAlignment="1">
      <alignment horizontal="center" vertical="center"/>
    </xf>
    <xf numFmtId="4" fontId="19" fillId="0" borderId="1" xfId="3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7" fillId="0" borderId="1" xfId="18" applyNumberFormat="1" applyFont="1" applyBorder="1" applyAlignment="1">
      <alignment horizontal="right" vertical="center" wrapText="1"/>
    </xf>
    <xf numFmtId="4" fontId="19" fillId="0" borderId="1" xfId="18" applyNumberFormat="1" applyFont="1" applyBorder="1" applyAlignment="1">
      <alignment vertical="center"/>
    </xf>
    <xf numFmtId="4" fontId="17" fillId="0" borderId="1" xfId="18" applyNumberFormat="1" applyFont="1" applyBorder="1" applyAlignment="1">
      <alignment vertical="center"/>
    </xf>
    <xf numFmtId="4" fontId="17" fillId="0" borderId="1" xfId="9" applyNumberFormat="1" applyFont="1" applyBorder="1" applyAlignment="1">
      <alignment vertical="center"/>
    </xf>
    <xf numFmtId="4" fontId="17" fillId="0" borderId="1" xfId="18" applyNumberFormat="1" applyFont="1" applyBorder="1" applyAlignment="1">
      <alignment vertical="center" wrapText="1"/>
    </xf>
    <xf numFmtId="0" fontId="19" fillId="0" borderId="0" xfId="3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4" fontId="17" fillId="0" borderId="1" xfId="9" applyNumberFormat="1" applyFont="1" applyBorder="1" applyAlignment="1">
      <alignment horizontal="right" vertical="center"/>
    </xf>
    <xf numFmtId="0" fontId="17" fillId="0" borderId="1" xfId="9" applyFont="1" applyBorder="1" applyAlignment="1">
      <alignment horizontal="center" vertical="center" wrapText="1"/>
    </xf>
    <xf numFmtId="4" fontId="17" fillId="0" borderId="1" xfId="9" applyNumberFormat="1" applyFont="1" applyBorder="1" applyAlignment="1">
      <alignment horizontal="center" vertical="center" wrapText="1"/>
    </xf>
    <xf numFmtId="49" fontId="17" fillId="0" borderId="1" xfId="11" applyNumberFormat="1" applyFont="1" applyBorder="1" applyAlignment="1">
      <alignment horizontal="center" vertical="center" wrapText="1"/>
    </xf>
    <xf numFmtId="0" fontId="17" fillId="0" borderId="1" xfId="11" applyFont="1" applyBorder="1" applyAlignment="1">
      <alignment horizontal="left" vertical="center" wrapText="1"/>
    </xf>
    <xf numFmtId="0" fontId="19" fillId="0" borderId="1" xfId="11" applyFont="1" applyBorder="1" applyAlignment="1">
      <alignment horizontal="center" vertical="center" wrapText="1"/>
    </xf>
    <xf numFmtId="0" fontId="19" fillId="0" borderId="1" xfId="11" applyFont="1" applyBorder="1" applyAlignment="1">
      <alignment vertical="center" wrapText="1"/>
    </xf>
    <xf numFmtId="49" fontId="19" fillId="0" borderId="1" xfId="11" applyNumberFormat="1" applyFont="1" applyBorder="1" applyAlignment="1">
      <alignment horizontal="center" vertical="center"/>
    </xf>
    <xf numFmtId="49" fontId="17" fillId="0" borderId="1" xfId="11" applyNumberFormat="1" applyFont="1" applyBorder="1" applyAlignment="1">
      <alignment horizontal="right" vertical="center" wrapText="1"/>
    </xf>
    <xf numFmtId="0" fontId="19" fillId="0" borderId="1" xfId="11" applyFont="1" applyBorder="1" applyAlignment="1">
      <alignment horizontal="center" vertical="center"/>
    </xf>
    <xf numFmtId="4" fontId="17" fillId="0" borderId="1" xfId="11" applyNumberFormat="1" applyFont="1" applyBorder="1" applyAlignment="1">
      <alignment horizontal="right" vertical="center" wrapText="1"/>
    </xf>
    <xf numFmtId="4" fontId="19" fillId="0" borderId="1" xfId="11" applyNumberFormat="1" applyFont="1" applyBorder="1" applyAlignment="1">
      <alignment horizontal="right" vertical="center"/>
    </xf>
    <xf numFmtId="4" fontId="17" fillId="0" borderId="1" xfId="11" applyNumberFormat="1" applyFont="1" applyBorder="1" applyAlignment="1">
      <alignment horizontal="right" vertical="center"/>
    </xf>
    <xf numFmtId="49" fontId="17" fillId="0" borderId="1" xfId="11" applyNumberFormat="1" applyFont="1" applyBorder="1" applyAlignment="1">
      <alignment horizontal="right" vertical="center"/>
    </xf>
    <xf numFmtId="0" fontId="19" fillId="0" borderId="0" xfId="9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11" applyFont="1" applyBorder="1" applyAlignment="1">
      <alignment horizontal="right" vertical="center"/>
    </xf>
    <xf numFmtId="4" fontId="19" fillId="2" borderId="1" xfId="6" applyNumberFormat="1" applyFont="1" applyFill="1" applyBorder="1" applyAlignment="1">
      <alignment horizontal="right" vertical="center"/>
    </xf>
    <xf numFmtId="4" fontId="19" fillId="2" borderId="1" xfId="3" applyNumberFormat="1" applyFont="1" applyFill="1" applyBorder="1" applyAlignment="1">
      <alignment horizontal="right" vertical="center"/>
    </xf>
    <xf numFmtId="49" fontId="17" fillId="2" borderId="1" xfId="11" applyNumberFormat="1" applyFont="1" applyFill="1" applyBorder="1" applyAlignment="1">
      <alignment horizontal="right" vertical="center" wrapText="1"/>
    </xf>
    <xf numFmtId="4" fontId="17" fillId="2" borderId="1" xfId="11" applyNumberFormat="1" applyFont="1" applyFill="1" applyBorder="1" applyAlignment="1">
      <alignment horizontal="right" vertical="center" wrapText="1"/>
    </xf>
    <xf numFmtId="49" fontId="17" fillId="2" borderId="1" xfId="11" applyNumberFormat="1" applyFont="1" applyFill="1" applyBorder="1" applyAlignment="1">
      <alignment horizontal="right" vertical="center"/>
    </xf>
    <xf numFmtId="4" fontId="17" fillId="2" borderId="1" xfId="11" applyNumberFormat="1" applyFont="1" applyFill="1" applyBorder="1" applyAlignment="1">
      <alignment horizontal="right" vertical="center"/>
    </xf>
    <xf numFmtId="4" fontId="8" fillId="0" borderId="1" xfId="1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19" fillId="0" borderId="1" xfId="17" applyNumberFormat="1" applyFont="1" applyBorder="1" applyAlignment="1">
      <alignment horizontal="right" vertical="center"/>
    </xf>
    <xf numFmtId="165" fontId="19" fillId="0" borderId="1" xfId="16" applyFont="1" applyFill="1" applyBorder="1" applyAlignment="1">
      <alignment horizontal="right" vertical="center" wrapText="1"/>
    </xf>
    <xf numFmtId="2" fontId="19" fillId="0" borderId="1" xfId="11" applyNumberFormat="1" applyFont="1" applyBorder="1" applyAlignment="1">
      <alignment horizontal="right" vertical="center"/>
    </xf>
    <xf numFmtId="4" fontId="19" fillId="0" borderId="0" xfId="3" applyNumberFormat="1" applyFont="1" applyAlignment="1">
      <alignment vertical="center"/>
    </xf>
    <xf numFmtId="4" fontId="19" fillId="3" borderId="1" xfId="3" applyNumberFormat="1" applyFont="1" applyFill="1" applyBorder="1" applyAlignment="1">
      <alignment vertical="center" wrapText="1"/>
    </xf>
    <xf numFmtId="0" fontId="19" fillId="0" borderId="1" xfId="11" applyNumberFormat="1" applyFont="1" applyBorder="1" applyAlignment="1">
      <alignment horizontal="center" vertical="center" wrapText="1"/>
    </xf>
    <xf numFmtId="0" fontId="19" fillId="3" borderId="1" xfId="11" applyFont="1" applyFill="1" applyBorder="1" applyAlignment="1">
      <alignment vertical="center" wrapText="1"/>
    </xf>
    <xf numFmtId="2" fontId="19" fillId="0" borderId="1" xfId="11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49" fontId="17" fillId="0" borderId="1" xfId="3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4" fontId="19" fillId="0" borderId="1" xfId="3" applyNumberFormat="1" applyFont="1" applyFill="1" applyBorder="1" applyAlignment="1">
      <alignment vertical="center" wrapText="1"/>
    </xf>
    <xf numFmtId="4" fontId="17" fillId="0" borderId="1" xfId="3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/>
    </xf>
    <xf numFmtId="4" fontId="19" fillId="0" borderId="1" xfId="3" applyNumberFormat="1" applyFont="1" applyFill="1" applyBorder="1" applyAlignment="1">
      <alignment vertical="center"/>
    </xf>
    <xf numFmtId="0" fontId="7" fillId="0" borderId="0" xfId="23" applyFont="1"/>
    <xf numFmtId="0" fontId="0" fillId="0" borderId="0" xfId="0" applyFont="1" applyAlignment="1"/>
    <xf numFmtId="0" fontId="7" fillId="0" borderId="0" xfId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/>
    </xf>
    <xf numFmtId="49" fontId="19" fillId="0" borderId="0" xfId="3" applyNumberFormat="1" applyFont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7" fillId="0" borderId="1" xfId="19" applyNumberFormat="1" applyFont="1" applyBorder="1" applyAlignment="1">
      <alignment horizontal="center" vertical="center" wrapText="1"/>
    </xf>
    <xf numFmtId="2" fontId="17" fillId="0" borderId="1" xfId="3" applyNumberFormat="1" applyFont="1" applyBorder="1" applyAlignment="1">
      <alignment horizontal="center" vertical="center"/>
    </xf>
    <xf numFmtId="4" fontId="17" fillId="0" borderId="1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" fontId="17" fillId="0" borderId="1" xfId="10" applyNumberFormat="1" applyFont="1" applyBorder="1" applyAlignment="1">
      <alignment horizontal="center" vertical="center" wrapText="1"/>
    </xf>
    <xf numFmtId="4" fontId="17" fillId="0" borderId="1" xfId="9" applyNumberFormat="1" applyFont="1" applyBorder="1" applyAlignment="1">
      <alignment horizontal="center" vertical="center" wrapText="1"/>
    </xf>
    <xf numFmtId="49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left" vertical="center" wrapText="1"/>
    </xf>
    <xf numFmtId="0" fontId="17" fillId="0" borderId="1" xfId="9" applyFont="1" applyBorder="1" applyAlignment="1">
      <alignment horizontal="center" vertical="center" wrapText="1"/>
    </xf>
    <xf numFmtId="4" fontId="17" fillId="0" borderId="1" xfId="9" applyNumberFormat="1" applyFont="1" applyBorder="1" applyAlignment="1">
      <alignment horizontal="center" vertical="center"/>
    </xf>
    <xf numFmtId="4" fontId="19" fillId="4" borderId="1" xfId="17" applyNumberFormat="1" applyFont="1" applyFill="1" applyBorder="1" applyAlignment="1">
      <alignment horizontal="right" vertical="center"/>
    </xf>
  </cellXfs>
  <cellStyles count="24">
    <cellStyle name="Гиперссылка 2 2" xfId="15"/>
    <cellStyle name="Гиперссылка 2 2 2" xfId="5"/>
    <cellStyle name="Обычный" xfId="0" builtinId="0"/>
    <cellStyle name="Обычный 10" xfId="14"/>
    <cellStyle name="Обычный 2" xfId="18"/>
    <cellStyle name="Обычный 2 2 3 2" xfId="2"/>
    <cellStyle name="Обычный 2 2 3 2 2 2 2" xfId="4"/>
    <cellStyle name="Обычный 2 2 3 2 2 2 2 2" xfId="19"/>
    <cellStyle name="Обычный 2 2 3 2 3" xfId="10"/>
    <cellStyle name="Обычный 2 2 3 2 3 2" xfId="22"/>
    <cellStyle name="Обычный 2 2 3 4" xfId="7"/>
    <cellStyle name="Обычный 2 3" xfId="23"/>
    <cellStyle name="Обычный 4" xfId="1"/>
    <cellStyle name="Обычный 4 2" xfId="17"/>
    <cellStyle name="Обычный 4 2 2 2" xfId="3"/>
    <cellStyle name="Обычный 4 2 2 3" xfId="11"/>
    <cellStyle name="Обычный 4 4" xfId="9"/>
    <cellStyle name="Обычный 4 5" xfId="12"/>
    <cellStyle name="Обычный 6" xfId="6"/>
    <cellStyle name="Финансовый 2" xfId="16"/>
    <cellStyle name="Финансовый 2 2" xfId="21"/>
    <cellStyle name="Финансовый 2 4" xfId="13"/>
    <cellStyle name="Финансовый 3" xfId="8"/>
    <cellStyle name="Финансовый 3 2" xfId="20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8" name="AutoShape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10" name="AutoShape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" name="AutoShape 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2" name="AutoShape 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1" name="AutoShape 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8" name="AutoShape 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50" name="AutoShape 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5" name="AutoShape 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2" name="AutoShape 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1" name="AutoShape 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88" name="AutoShape 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90" name="AutoShape 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" name="AutoShape 1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2" name="AutoShape 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11" name="AutoShape 1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2" name="AutoShape 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35" name="AutoShape 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4" name="AutoShape 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156" name="AutoShape 1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61" name="AutoShape 1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68" name="AutoShape 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7" name="AutoShape 1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88" name="AutoShape 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01" name="AutoShape 1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20" name="AutoShape 1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27" name="AutoShape 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34" name="AutoShape 1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43" name="AutoShape 1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54" name="AutoShape 1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67" name="AutoShape 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80" name="AutoShape 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99" name="AutoShape 1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301" name="AutoShape 1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06" name="AutoShape 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13" name="AutoShape 1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22" name="AutoShape 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33" name="AutoShape 1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46" name="AutoShape 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70" name="AutoShape 1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372" name="AutoShape 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77" name="AutoShape 1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84" name="AutoShape 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93" name="AutoShape 1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10" name="AutoShape 1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412" name="AutoShape 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17" name="AutoShape 1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24" name="AutoShape 1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33" name="AutoShape 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50" name="AutoShape 1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452" name="AutoShape 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57" name="AutoShape 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64" name="AutoShape 1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73" name="AutoShape 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84" name="AutoShape 1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97" name="AutoShape 1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16" name="AutoShape 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518" name="AutoShape 1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23" name="AutoShape 1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30" name="AutoShape 1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39" name="AutoShape 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50" name="AutoShape 1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63" name="AutoShape 1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82" name="AutoShape 1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584" name="AutoShape 1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89" name="AutoShape 1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96" name="AutoShape 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05" name="AutoShape 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16" name="AutoShape 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29" name="AutoShape 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42" name="AutoShape 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61" name="AutoShape 1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79375</xdr:colOff>
      <xdr:row>12</xdr:row>
      <xdr:rowOff>15875</xdr:rowOff>
    </xdr:from>
    <xdr:to>
      <xdr:col>0</xdr:col>
      <xdr:colOff>384175</xdr:colOff>
      <xdr:row>12</xdr:row>
      <xdr:rowOff>320675</xdr:rowOff>
    </xdr:to>
    <xdr:sp macro="" textlink="">
      <xdr:nvSpPr>
        <xdr:cNvPr id="663" name="AutoShape 1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79375" y="255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68" name="AutoShape 1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75" name="AutoShape 1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84" name="AutoShape 1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95" name="AutoShape 1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N18"/>
  <sheetViews>
    <sheetView view="pageBreakPreview" zoomScaleNormal="90" zoomScaleSheetLayoutView="100" workbookViewId="0">
      <selection activeCell="A3" sqref="A3:H15"/>
    </sheetView>
  </sheetViews>
  <sheetFormatPr defaultRowHeight="12.75" x14ac:dyDescent="0.2"/>
  <cols>
    <col min="1" max="1" width="3" style="15" customWidth="1"/>
    <col min="2" max="2" width="10.85546875" style="15" customWidth="1"/>
    <col min="3" max="3" width="49.140625" style="15" customWidth="1"/>
    <col min="4" max="4" width="15.7109375" style="15" customWidth="1"/>
    <col min="5" max="5" width="15" style="15" customWidth="1"/>
    <col min="6" max="6" width="25.7109375" style="15" customWidth="1"/>
    <col min="7" max="7" width="14.5703125" style="15" bestFit="1" customWidth="1"/>
    <col min="8" max="8" width="23.7109375" style="15" customWidth="1"/>
    <col min="12" max="12" width="18.7109375" customWidth="1"/>
  </cols>
  <sheetData>
    <row r="1" spans="1:14" s="97" customFormat="1" ht="15" x14ac:dyDescent="0.25">
      <c r="A1" s="96"/>
      <c r="B1" s="96"/>
      <c r="C1" s="96"/>
      <c r="D1" s="96"/>
      <c r="E1" s="96"/>
      <c r="H1" s="98"/>
    </row>
    <row r="2" spans="1:14" s="97" customFormat="1" ht="15" x14ac:dyDescent="0.25">
      <c r="A2" s="96"/>
      <c r="B2" s="96"/>
      <c r="C2" s="96"/>
      <c r="D2" s="96"/>
      <c r="E2" s="96"/>
      <c r="F2" s="96"/>
    </row>
    <row r="3" spans="1:14" s="97" customFormat="1" ht="15" x14ac:dyDescent="0.2">
      <c r="A3" s="101" t="s">
        <v>132</v>
      </c>
      <c r="B3" s="101"/>
      <c r="C3" s="101"/>
      <c r="D3" s="101"/>
      <c r="E3" s="101"/>
      <c r="F3" s="101"/>
      <c r="G3" s="101"/>
      <c r="H3" s="101"/>
    </row>
    <row r="4" spans="1:14" ht="15.75" x14ac:dyDescent="0.2">
      <c r="A4" s="102" t="s">
        <v>92</v>
      </c>
      <c r="B4" s="102"/>
      <c r="C4" s="102"/>
      <c r="D4" s="102"/>
      <c r="E4" s="102"/>
      <c r="F4" s="102"/>
      <c r="G4" s="102"/>
      <c r="H4" s="102"/>
    </row>
    <row r="5" spans="1:14" ht="14.25" x14ac:dyDescent="0.2">
      <c r="A5" s="100" t="s">
        <v>68</v>
      </c>
      <c r="B5" s="100" t="s">
        <v>69</v>
      </c>
      <c r="C5" s="100" t="s">
        <v>70</v>
      </c>
      <c r="D5" s="103" t="s">
        <v>71</v>
      </c>
      <c r="E5" s="103"/>
      <c r="F5" s="100" t="s">
        <v>0</v>
      </c>
      <c r="G5" s="100" t="s">
        <v>72</v>
      </c>
      <c r="H5" s="100" t="s">
        <v>73</v>
      </c>
    </row>
    <row r="6" spans="1:14" ht="71.25" x14ac:dyDescent="0.2">
      <c r="A6" s="100"/>
      <c r="B6" s="100"/>
      <c r="C6" s="100"/>
      <c r="D6" s="73" t="s">
        <v>74</v>
      </c>
      <c r="E6" s="73" t="s">
        <v>75</v>
      </c>
      <c r="F6" s="100"/>
      <c r="G6" s="100"/>
      <c r="H6" s="100"/>
    </row>
    <row r="7" spans="1:14" ht="15" x14ac:dyDescent="0.2">
      <c r="A7" s="5">
        <v>1</v>
      </c>
      <c r="B7" s="8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14" ht="14.25" x14ac:dyDescent="0.2">
      <c r="A8" s="99" t="s">
        <v>88</v>
      </c>
      <c r="B8" s="99"/>
      <c r="C8" s="99"/>
      <c r="D8" s="99"/>
      <c r="E8" s="99"/>
      <c r="F8" s="99"/>
      <c r="G8" s="99"/>
      <c r="H8" s="99"/>
    </row>
    <row r="9" spans="1:14" ht="15" x14ac:dyDescent="0.2">
      <c r="A9" s="7">
        <v>1</v>
      </c>
      <c r="B9" s="6" t="s">
        <v>11</v>
      </c>
      <c r="C9" s="9" t="s">
        <v>89</v>
      </c>
      <c r="D9" s="74">
        <v>0</v>
      </c>
      <c r="E9" s="74">
        <v>0</v>
      </c>
      <c r="F9" s="74">
        <f>D9+E9</f>
        <v>0</v>
      </c>
      <c r="G9" s="74">
        <f>F9*0.2</f>
        <v>0</v>
      </c>
      <c r="H9" s="74">
        <f>F9+G9</f>
        <v>0</v>
      </c>
    </row>
    <row r="10" spans="1:14" ht="15" x14ac:dyDescent="0.2">
      <c r="A10" s="7">
        <v>2</v>
      </c>
      <c r="B10" s="6" t="s">
        <v>13</v>
      </c>
      <c r="C10" s="9" t="s">
        <v>90</v>
      </c>
      <c r="D10" s="74">
        <v>0</v>
      </c>
      <c r="E10" s="74">
        <v>0</v>
      </c>
      <c r="F10" s="74">
        <f t="shared" ref="F10" si="0">D10+E10</f>
        <v>0</v>
      </c>
      <c r="G10" s="74">
        <f t="shared" ref="G10" si="1">F10*0.2</f>
        <v>0</v>
      </c>
      <c r="H10" s="74">
        <f t="shared" ref="H10" si="2">F10+G10</f>
        <v>0</v>
      </c>
    </row>
    <row r="11" spans="1:14" ht="14.25" x14ac:dyDescent="0.2">
      <c r="A11" s="99" t="s">
        <v>76</v>
      </c>
      <c r="B11" s="99"/>
      <c r="C11" s="99"/>
      <c r="D11" s="99"/>
      <c r="E11" s="99"/>
      <c r="F11" s="99"/>
      <c r="G11" s="99"/>
      <c r="H11" s="99"/>
    </row>
    <row r="12" spans="1:14" ht="15" x14ac:dyDescent="0.2">
      <c r="A12" s="7">
        <v>1</v>
      </c>
      <c r="B12" s="6" t="s">
        <v>15</v>
      </c>
      <c r="C12" s="9" t="s">
        <v>77</v>
      </c>
      <c r="D12" s="74">
        <f>'2.1. АР АИ'!H14</f>
        <v>0</v>
      </c>
      <c r="E12" s="74">
        <f>'2.1. АР АИ'!I14</f>
        <v>0</v>
      </c>
      <c r="F12" s="74">
        <f>D12+E12</f>
        <v>0</v>
      </c>
      <c r="G12" s="74">
        <f>F12*0.2</f>
        <v>0</v>
      </c>
      <c r="H12" s="74">
        <f>F12+G12</f>
        <v>0</v>
      </c>
      <c r="N12" s="10"/>
    </row>
    <row r="13" spans="1:14" ht="15" x14ac:dyDescent="0.2">
      <c r="A13" s="7">
        <v>2</v>
      </c>
      <c r="B13" s="6" t="s">
        <v>16</v>
      </c>
      <c r="C13" s="9" t="s">
        <v>91</v>
      </c>
      <c r="D13" s="74">
        <f>'2.7. АПС'!H56</f>
        <v>0</v>
      </c>
      <c r="E13" s="74">
        <f>'2.7. АПС'!I56</f>
        <v>0</v>
      </c>
      <c r="F13" s="74">
        <f t="shared" ref="F13:F14" si="3">D13+E13</f>
        <v>0</v>
      </c>
      <c r="G13" s="74">
        <f t="shared" ref="G13:G14" si="4">F13*0.2</f>
        <v>0</v>
      </c>
      <c r="H13" s="74">
        <f t="shared" ref="H13:H14" si="5">F13+G13</f>
        <v>0</v>
      </c>
      <c r="N13" s="10"/>
    </row>
    <row r="14" spans="1:14" ht="15" x14ac:dyDescent="0.2">
      <c r="A14" s="7">
        <v>3</v>
      </c>
      <c r="B14" s="6" t="s">
        <v>17</v>
      </c>
      <c r="C14" s="9" t="s">
        <v>78</v>
      </c>
      <c r="D14" s="74">
        <f>'2.8. СОУЭ'!H30</f>
        <v>0</v>
      </c>
      <c r="E14" s="74">
        <f>'2.8. СОУЭ'!I30</f>
        <v>0</v>
      </c>
      <c r="F14" s="74">
        <f t="shared" si="3"/>
        <v>0</v>
      </c>
      <c r="G14" s="74">
        <f t="shared" si="4"/>
        <v>0</v>
      </c>
      <c r="H14" s="74">
        <f t="shared" si="5"/>
        <v>0</v>
      </c>
      <c r="N14" s="10"/>
    </row>
    <row r="15" spans="1:14" ht="27.75" customHeight="1" x14ac:dyDescent="0.2">
      <c r="A15" s="75"/>
      <c r="B15" s="76"/>
      <c r="C15" s="77" t="s">
        <v>79</v>
      </c>
      <c r="D15" s="78">
        <f>SUM(D9:D14)</f>
        <v>0</v>
      </c>
      <c r="E15" s="78">
        <f>SUM(E9:E14)</f>
        <v>0</v>
      </c>
      <c r="F15" s="78">
        <f>SUM(F9:F14)</f>
        <v>0</v>
      </c>
      <c r="G15" s="78">
        <f>SUM(G9:G14)</f>
        <v>0</v>
      </c>
      <c r="H15" s="78">
        <f>SUM(H9:H14)</f>
        <v>0</v>
      </c>
    </row>
    <row r="17" spans="3:6" x14ac:dyDescent="0.2">
      <c r="C17" s="89" t="s">
        <v>123</v>
      </c>
      <c r="F17" s="89" t="s">
        <v>124</v>
      </c>
    </row>
    <row r="18" spans="3:6" ht="102" x14ac:dyDescent="0.2">
      <c r="C18" s="90" t="s">
        <v>125</v>
      </c>
      <c r="F18" s="90" t="s">
        <v>126</v>
      </c>
    </row>
  </sheetData>
  <mergeCells count="11">
    <mergeCell ref="A11:H11"/>
    <mergeCell ref="G5:G6"/>
    <mergeCell ref="A8:H8"/>
    <mergeCell ref="A3:H3"/>
    <mergeCell ref="A4:H4"/>
    <mergeCell ref="H5:H6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53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22"/>
  <sheetViews>
    <sheetView view="pageBreakPreview" zoomScale="115" zoomScaleNormal="55" zoomScaleSheetLayoutView="115" workbookViewId="0">
      <selection activeCell="A3" sqref="A3:J3"/>
    </sheetView>
  </sheetViews>
  <sheetFormatPr defaultRowHeight="15" x14ac:dyDescent="0.2"/>
  <cols>
    <col min="1" max="1" width="7.28515625" style="28" customWidth="1"/>
    <col min="2" max="2" width="59.42578125" style="28" customWidth="1"/>
    <col min="3" max="3" width="7.42578125" style="46" bestFit="1" customWidth="1"/>
    <col min="4" max="4" width="8.140625" style="28" customWidth="1"/>
    <col min="5" max="5" width="16.140625" style="28" customWidth="1"/>
    <col min="6" max="6" width="9.42578125" style="28" bestFit="1" customWidth="1"/>
    <col min="7" max="7" width="12.85546875" style="28" customWidth="1"/>
    <col min="8" max="8" width="16.85546875" style="28" customWidth="1"/>
    <col min="9" max="9" width="12.28515625" style="28" bestFit="1" customWidth="1"/>
    <col min="10" max="10" width="21.85546875" style="28" customWidth="1"/>
    <col min="11" max="11" width="9.140625" style="1"/>
    <col min="12" max="12" width="19.42578125" style="1" customWidth="1"/>
    <col min="13" max="236" width="9.140625" style="1"/>
    <col min="237" max="237" width="9.85546875" style="1" bestFit="1" customWidth="1"/>
    <col min="238" max="238" width="69.5703125" style="1" bestFit="1" customWidth="1"/>
    <col min="239" max="239" width="7.5703125" style="1" bestFit="1" customWidth="1"/>
    <col min="240" max="240" width="11.5703125" style="1" bestFit="1" customWidth="1"/>
    <col min="241" max="241" width="15.85546875" style="1" bestFit="1" customWidth="1"/>
    <col min="242" max="242" width="11.42578125" style="1" bestFit="1" customWidth="1"/>
    <col min="243" max="243" width="12.85546875" style="1" bestFit="1" customWidth="1"/>
    <col min="244" max="246" width="23.42578125" style="1" bestFit="1" customWidth="1"/>
    <col min="247" max="247" width="30.42578125" style="1" bestFit="1" customWidth="1"/>
    <col min="248" max="248" width="15.42578125" style="1" bestFit="1" customWidth="1"/>
    <col min="249" max="249" width="12.42578125" style="1" bestFit="1" customWidth="1"/>
    <col min="250" max="492" width="9.140625" style="1"/>
    <col min="493" max="493" width="9.85546875" style="1" bestFit="1" customWidth="1"/>
    <col min="494" max="494" width="69.5703125" style="1" bestFit="1" customWidth="1"/>
    <col min="495" max="495" width="7.5703125" style="1" bestFit="1" customWidth="1"/>
    <col min="496" max="496" width="11.5703125" style="1" bestFit="1" customWidth="1"/>
    <col min="497" max="497" width="15.85546875" style="1" bestFit="1" customWidth="1"/>
    <col min="498" max="498" width="11.42578125" style="1" bestFit="1" customWidth="1"/>
    <col min="499" max="499" width="12.85546875" style="1" bestFit="1" customWidth="1"/>
    <col min="500" max="502" width="23.42578125" style="1" bestFit="1" customWidth="1"/>
    <col min="503" max="503" width="30.42578125" style="1" bestFit="1" customWidth="1"/>
    <col min="504" max="504" width="15.42578125" style="1" bestFit="1" customWidth="1"/>
    <col min="505" max="505" width="12.42578125" style="1" bestFit="1" customWidth="1"/>
    <col min="506" max="748" width="9.140625" style="1"/>
    <col min="749" max="749" width="9.85546875" style="1" bestFit="1" customWidth="1"/>
    <col min="750" max="750" width="69.5703125" style="1" bestFit="1" customWidth="1"/>
    <col min="751" max="751" width="7.5703125" style="1" bestFit="1" customWidth="1"/>
    <col min="752" max="752" width="11.5703125" style="1" bestFit="1" customWidth="1"/>
    <col min="753" max="753" width="15.85546875" style="1" bestFit="1" customWidth="1"/>
    <col min="754" max="754" width="11.42578125" style="1" bestFit="1" customWidth="1"/>
    <col min="755" max="755" width="12.85546875" style="1" bestFit="1" customWidth="1"/>
    <col min="756" max="758" width="23.42578125" style="1" bestFit="1" customWidth="1"/>
    <col min="759" max="759" width="30.42578125" style="1" bestFit="1" customWidth="1"/>
    <col min="760" max="760" width="15.42578125" style="1" bestFit="1" customWidth="1"/>
    <col min="761" max="761" width="12.42578125" style="1" bestFit="1" customWidth="1"/>
    <col min="762" max="1004" width="9.140625" style="1"/>
    <col min="1005" max="1005" width="9.85546875" style="1" bestFit="1" customWidth="1"/>
    <col min="1006" max="1006" width="69.5703125" style="1" bestFit="1" customWidth="1"/>
    <col min="1007" max="1007" width="7.5703125" style="1" bestFit="1" customWidth="1"/>
    <col min="1008" max="1008" width="11.5703125" style="1" bestFit="1" customWidth="1"/>
    <col min="1009" max="1009" width="15.85546875" style="1" bestFit="1" customWidth="1"/>
    <col min="1010" max="1010" width="11.42578125" style="1" bestFit="1" customWidth="1"/>
    <col min="1011" max="1011" width="12.85546875" style="1" bestFit="1" customWidth="1"/>
    <col min="1012" max="1014" width="23.42578125" style="1" bestFit="1" customWidth="1"/>
    <col min="1015" max="1015" width="30.42578125" style="1" bestFit="1" customWidth="1"/>
    <col min="1016" max="1016" width="15.42578125" style="1" bestFit="1" customWidth="1"/>
    <col min="1017" max="1017" width="12.42578125" style="1" bestFit="1" customWidth="1"/>
    <col min="1018" max="1260" width="9.140625" style="1"/>
    <col min="1261" max="1261" width="9.85546875" style="1" bestFit="1" customWidth="1"/>
    <col min="1262" max="1262" width="69.5703125" style="1" bestFit="1" customWidth="1"/>
    <col min="1263" max="1263" width="7.5703125" style="1" bestFit="1" customWidth="1"/>
    <col min="1264" max="1264" width="11.5703125" style="1" bestFit="1" customWidth="1"/>
    <col min="1265" max="1265" width="15.85546875" style="1" bestFit="1" customWidth="1"/>
    <col min="1266" max="1266" width="11.42578125" style="1" bestFit="1" customWidth="1"/>
    <col min="1267" max="1267" width="12.85546875" style="1" bestFit="1" customWidth="1"/>
    <col min="1268" max="1270" width="23.42578125" style="1" bestFit="1" customWidth="1"/>
    <col min="1271" max="1271" width="30.42578125" style="1" bestFit="1" customWidth="1"/>
    <col min="1272" max="1272" width="15.42578125" style="1" bestFit="1" customWidth="1"/>
    <col min="1273" max="1273" width="12.42578125" style="1" bestFit="1" customWidth="1"/>
    <col min="1274" max="1516" width="9.140625" style="1"/>
    <col min="1517" max="1517" width="9.85546875" style="1" bestFit="1" customWidth="1"/>
    <col min="1518" max="1518" width="69.5703125" style="1" bestFit="1" customWidth="1"/>
    <col min="1519" max="1519" width="7.5703125" style="1" bestFit="1" customWidth="1"/>
    <col min="1520" max="1520" width="11.5703125" style="1" bestFit="1" customWidth="1"/>
    <col min="1521" max="1521" width="15.85546875" style="1" bestFit="1" customWidth="1"/>
    <col min="1522" max="1522" width="11.42578125" style="1" bestFit="1" customWidth="1"/>
    <col min="1523" max="1523" width="12.85546875" style="1" bestFit="1" customWidth="1"/>
    <col min="1524" max="1526" width="23.42578125" style="1" bestFit="1" customWidth="1"/>
    <col min="1527" max="1527" width="30.42578125" style="1" bestFit="1" customWidth="1"/>
    <col min="1528" max="1528" width="15.42578125" style="1" bestFit="1" customWidth="1"/>
    <col min="1529" max="1529" width="12.42578125" style="1" bestFit="1" customWidth="1"/>
    <col min="1530" max="1772" width="9.140625" style="1"/>
    <col min="1773" max="1773" width="9.85546875" style="1" bestFit="1" customWidth="1"/>
    <col min="1774" max="1774" width="69.5703125" style="1" bestFit="1" customWidth="1"/>
    <col min="1775" max="1775" width="7.5703125" style="1" bestFit="1" customWidth="1"/>
    <col min="1776" max="1776" width="11.5703125" style="1" bestFit="1" customWidth="1"/>
    <col min="1777" max="1777" width="15.85546875" style="1" bestFit="1" customWidth="1"/>
    <col min="1778" max="1778" width="11.42578125" style="1" bestFit="1" customWidth="1"/>
    <col min="1779" max="1779" width="12.85546875" style="1" bestFit="1" customWidth="1"/>
    <col min="1780" max="1782" width="23.42578125" style="1" bestFit="1" customWidth="1"/>
    <col min="1783" max="1783" width="30.42578125" style="1" bestFit="1" customWidth="1"/>
    <col min="1784" max="1784" width="15.42578125" style="1" bestFit="1" customWidth="1"/>
    <col min="1785" max="1785" width="12.42578125" style="1" bestFit="1" customWidth="1"/>
    <col min="1786" max="2028" width="9.140625" style="1"/>
    <col min="2029" max="2029" width="9.85546875" style="1" bestFit="1" customWidth="1"/>
    <col min="2030" max="2030" width="69.5703125" style="1" bestFit="1" customWidth="1"/>
    <col min="2031" max="2031" width="7.5703125" style="1" bestFit="1" customWidth="1"/>
    <col min="2032" max="2032" width="11.5703125" style="1" bestFit="1" customWidth="1"/>
    <col min="2033" max="2033" width="15.85546875" style="1" bestFit="1" customWidth="1"/>
    <col min="2034" max="2034" width="11.42578125" style="1" bestFit="1" customWidth="1"/>
    <col min="2035" max="2035" width="12.85546875" style="1" bestFit="1" customWidth="1"/>
    <col min="2036" max="2038" width="23.42578125" style="1" bestFit="1" customWidth="1"/>
    <col min="2039" max="2039" width="30.42578125" style="1" bestFit="1" customWidth="1"/>
    <col min="2040" max="2040" width="15.42578125" style="1" bestFit="1" customWidth="1"/>
    <col min="2041" max="2041" width="12.42578125" style="1" bestFit="1" customWidth="1"/>
    <col min="2042" max="2284" width="9.140625" style="1"/>
    <col min="2285" max="2285" width="9.85546875" style="1" bestFit="1" customWidth="1"/>
    <col min="2286" max="2286" width="69.5703125" style="1" bestFit="1" customWidth="1"/>
    <col min="2287" max="2287" width="7.5703125" style="1" bestFit="1" customWidth="1"/>
    <col min="2288" max="2288" width="11.5703125" style="1" bestFit="1" customWidth="1"/>
    <col min="2289" max="2289" width="15.85546875" style="1" bestFit="1" customWidth="1"/>
    <col min="2290" max="2290" width="11.42578125" style="1" bestFit="1" customWidth="1"/>
    <col min="2291" max="2291" width="12.85546875" style="1" bestFit="1" customWidth="1"/>
    <col min="2292" max="2294" width="23.42578125" style="1" bestFit="1" customWidth="1"/>
    <col min="2295" max="2295" width="30.42578125" style="1" bestFit="1" customWidth="1"/>
    <col min="2296" max="2296" width="15.42578125" style="1" bestFit="1" customWidth="1"/>
    <col min="2297" max="2297" width="12.42578125" style="1" bestFit="1" customWidth="1"/>
    <col min="2298" max="2540" width="9.140625" style="1"/>
    <col min="2541" max="2541" width="9.85546875" style="1" bestFit="1" customWidth="1"/>
    <col min="2542" max="2542" width="69.5703125" style="1" bestFit="1" customWidth="1"/>
    <col min="2543" max="2543" width="7.5703125" style="1" bestFit="1" customWidth="1"/>
    <col min="2544" max="2544" width="11.5703125" style="1" bestFit="1" customWidth="1"/>
    <col min="2545" max="2545" width="15.85546875" style="1" bestFit="1" customWidth="1"/>
    <col min="2546" max="2546" width="11.42578125" style="1" bestFit="1" customWidth="1"/>
    <col min="2547" max="2547" width="12.85546875" style="1" bestFit="1" customWidth="1"/>
    <col min="2548" max="2550" width="23.42578125" style="1" bestFit="1" customWidth="1"/>
    <col min="2551" max="2551" width="30.42578125" style="1" bestFit="1" customWidth="1"/>
    <col min="2552" max="2552" width="15.42578125" style="1" bestFit="1" customWidth="1"/>
    <col min="2553" max="2553" width="12.42578125" style="1" bestFit="1" customWidth="1"/>
    <col min="2554" max="2796" width="9.140625" style="1"/>
    <col min="2797" max="2797" width="9.85546875" style="1" bestFit="1" customWidth="1"/>
    <col min="2798" max="2798" width="69.5703125" style="1" bestFit="1" customWidth="1"/>
    <col min="2799" max="2799" width="7.5703125" style="1" bestFit="1" customWidth="1"/>
    <col min="2800" max="2800" width="11.5703125" style="1" bestFit="1" customWidth="1"/>
    <col min="2801" max="2801" width="15.85546875" style="1" bestFit="1" customWidth="1"/>
    <col min="2802" max="2802" width="11.42578125" style="1" bestFit="1" customWidth="1"/>
    <col min="2803" max="2803" width="12.85546875" style="1" bestFit="1" customWidth="1"/>
    <col min="2804" max="2806" width="23.42578125" style="1" bestFit="1" customWidth="1"/>
    <col min="2807" max="2807" width="30.42578125" style="1" bestFit="1" customWidth="1"/>
    <col min="2808" max="2808" width="15.42578125" style="1" bestFit="1" customWidth="1"/>
    <col min="2809" max="2809" width="12.42578125" style="1" bestFit="1" customWidth="1"/>
    <col min="2810" max="3052" width="9.140625" style="1"/>
    <col min="3053" max="3053" width="9.85546875" style="1" bestFit="1" customWidth="1"/>
    <col min="3054" max="3054" width="69.5703125" style="1" bestFit="1" customWidth="1"/>
    <col min="3055" max="3055" width="7.5703125" style="1" bestFit="1" customWidth="1"/>
    <col min="3056" max="3056" width="11.5703125" style="1" bestFit="1" customWidth="1"/>
    <col min="3057" max="3057" width="15.85546875" style="1" bestFit="1" customWidth="1"/>
    <col min="3058" max="3058" width="11.42578125" style="1" bestFit="1" customWidth="1"/>
    <col min="3059" max="3059" width="12.85546875" style="1" bestFit="1" customWidth="1"/>
    <col min="3060" max="3062" width="23.42578125" style="1" bestFit="1" customWidth="1"/>
    <col min="3063" max="3063" width="30.42578125" style="1" bestFit="1" customWidth="1"/>
    <col min="3064" max="3064" width="15.42578125" style="1" bestFit="1" customWidth="1"/>
    <col min="3065" max="3065" width="12.42578125" style="1" bestFit="1" customWidth="1"/>
    <col min="3066" max="3308" width="9.140625" style="1"/>
    <col min="3309" max="3309" width="9.85546875" style="1" bestFit="1" customWidth="1"/>
    <col min="3310" max="3310" width="69.5703125" style="1" bestFit="1" customWidth="1"/>
    <col min="3311" max="3311" width="7.5703125" style="1" bestFit="1" customWidth="1"/>
    <col min="3312" max="3312" width="11.5703125" style="1" bestFit="1" customWidth="1"/>
    <col min="3313" max="3313" width="15.85546875" style="1" bestFit="1" customWidth="1"/>
    <col min="3314" max="3314" width="11.42578125" style="1" bestFit="1" customWidth="1"/>
    <col min="3315" max="3315" width="12.85546875" style="1" bestFit="1" customWidth="1"/>
    <col min="3316" max="3318" width="23.42578125" style="1" bestFit="1" customWidth="1"/>
    <col min="3319" max="3319" width="30.42578125" style="1" bestFit="1" customWidth="1"/>
    <col min="3320" max="3320" width="15.42578125" style="1" bestFit="1" customWidth="1"/>
    <col min="3321" max="3321" width="12.42578125" style="1" bestFit="1" customWidth="1"/>
    <col min="3322" max="3564" width="9.140625" style="1"/>
    <col min="3565" max="3565" width="9.85546875" style="1" bestFit="1" customWidth="1"/>
    <col min="3566" max="3566" width="69.5703125" style="1" bestFit="1" customWidth="1"/>
    <col min="3567" max="3567" width="7.5703125" style="1" bestFit="1" customWidth="1"/>
    <col min="3568" max="3568" width="11.5703125" style="1" bestFit="1" customWidth="1"/>
    <col min="3569" max="3569" width="15.85546875" style="1" bestFit="1" customWidth="1"/>
    <col min="3570" max="3570" width="11.42578125" style="1" bestFit="1" customWidth="1"/>
    <col min="3571" max="3571" width="12.85546875" style="1" bestFit="1" customWidth="1"/>
    <col min="3572" max="3574" width="23.42578125" style="1" bestFit="1" customWidth="1"/>
    <col min="3575" max="3575" width="30.42578125" style="1" bestFit="1" customWidth="1"/>
    <col min="3576" max="3576" width="15.42578125" style="1" bestFit="1" customWidth="1"/>
    <col min="3577" max="3577" width="12.42578125" style="1" bestFit="1" customWidth="1"/>
    <col min="3578" max="3820" width="9.140625" style="1"/>
    <col min="3821" max="3821" width="9.85546875" style="1" bestFit="1" customWidth="1"/>
    <col min="3822" max="3822" width="69.5703125" style="1" bestFit="1" customWidth="1"/>
    <col min="3823" max="3823" width="7.5703125" style="1" bestFit="1" customWidth="1"/>
    <col min="3824" max="3824" width="11.5703125" style="1" bestFit="1" customWidth="1"/>
    <col min="3825" max="3825" width="15.85546875" style="1" bestFit="1" customWidth="1"/>
    <col min="3826" max="3826" width="11.42578125" style="1" bestFit="1" customWidth="1"/>
    <col min="3827" max="3827" width="12.85546875" style="1" bestFit="1" customWidth="1"/>
    <col min="3828" max="3830" width="23.42578125" style="1" bestFit="1" customWidth="1"/>
    <col min="3831" max="3831" width="30.42578125" style="1" bestFit="1" customWidth="1"/>
    <col min="3832" max="3832" width="15.42578125" style="1" bestFit="1" customWidth="1"/>
    <col min="3833" max="3833" width="12.42578125" style="1" bestFit="1" customWidth="1"/>
    <col min="3834" max="4076" width="9.140625" style="1"/>
    <col min="4077" max="4077" width="9.85546875" style="1" bestFit="1" customWidth="1"/>
    <col min="4078" max="4078" width="69.5703125" style="1" bestFit="1" customWidth="1"/>
    <col min="4079" max="4079" width="7.5703125" style="1" bestFit="1" customWidth="1"/>
    <col min="4080" max="4080" width="11.5703125" style="1" bestFit="1" customWidth="1"/>
    <col min="4081" max="4081" width="15.85546875" style="1" bestFit="1" customWidth="1"/>
    <col min="4082" max="4082" width="11.42578125" style="1" bestFit="1" customWidth="1"/>
    <col min="4083" max="4083" width="12.85546875" style="1" bestFit="1" customWidth="1"/>
    <col min="4084" max="4086" width="23.42578125" style="1" bestFit="1" customWidth="1"/>
    <col min="4087" max="4087" width="30.42578125" style="1" bestFit="1" customWidth="1"/>
    <col min="4088" max="4088" width="15.42578125" style="1" bestFit="1" customWidth="1"/>
    <col min="4089" max="4089" width="12.42578125" style="1" bestFit="1" customWidth="1"/>
    <col min="4090" max="4332" width="9.140625" style="1"/>
    <col min="4333" max="4333" width="9.85546875" style="1" bestFit="1" customWidth="1"/>
    <col min="4334" max="4334" width="69.5703125" style="1" bestFit="1" customWidth="1"/>
    <col min="4335" max="4335" width="7.5703125" style="1" bestFit="1" customWidth="1"/>
    <col min="4336" max="4336" width="11.5703125" style="1" bestFit="1" customWidth="1"/>
    <col min="4337" max="4337" width="15.85546875" style="1" bestFit="1" customWidth="1"/>
    <col min="4338" max="4338" width="11.42578125" style="1" bestFit="1" customWidth="1"/>
    <col min="4339" max="4339" width="12.85546875" style="1" bestFit="1" customWidth="1"/>
    <col min="4340" max="4342" width="23.42578125" style="1" bestFit="1" customWidth="1"/>
    <col min="4343" max="4343" width="30.42578125" style="1" bestFit="1" customWidth="1"/>
    <col min="4344" max="4344" width="15.42578125" style="1" bestFit="1" customWidth="1"/>
    <col min="4345" max="4345" width="12.42578125" style="1" bestFit="1" customWidth="1"/>
    <col min="4346" max="4588" width="9.140625" style="1"/>
    <col min="4589" max="4589" width="9.85546875" style="1" bestFit="1" customWidth="1"/>
    <col min="4590" max="4590" width="69.5703125" style="1" bestFit="1" customWidth="1"/>
    <col min="4591" max="4591" width="7.5703125" style="1" bestFit="1" customWidth="1"/>
    <col min="4592" max="4592" width="11.5703125" style="1" bestFit="1" customWidth="1"/>
    <col min="4593" max="4593" width="15.85546875" style="1" bestFit="1" customWidth="1"/>
    <col min="4594" max="4594" width="11.42578125" style="1" bestFit="1" customWidth="1"/>
    <col min="4595" max="4595" width="12.85546875" style="1" bestFit="1" customWidth="1"/>
    <col min="4596" max="4598" width="23.42578125" style="1" bestFit="1" customWidth="1"/>
    <col min="4599" max="4599" width="30.42578125" style="1" bestFit="1" customWidth="1"/>
    <col min="4600" max="4600" width="15.42578125" style="1" bestFit="1" customWidth="1"/>
    <col min="4601" max="4601" width="12.42578125" style="1" bestFit="1" customWidth="1"/>
    <col min="4602" max="4844" width="9.140625" style="1"/>
    <col min="4845" max="4845" width="9.85546875" style="1" bestFit="1" customWidth="1"/>
    <col min="4846" max="4846" width="69.5703125" style="1" bestFit="1" customWidth="1"/>
    <col min="4847" max="4847" width="7.5703125" style="1" bestFit="1" customWidth="1"/>
    <col min="4848" max="4848" width="11.5703125" style="1" bestFit="1" customWidth="1"/>
    <col min="4849" max="4849" width="15.85546875" style="1" bestFit="1" customWidth="1"/>
    <col min="4850" max="4850" width="11.42578125" style="1" bestFit="1" customWidth="1"/>
    <col min="4851" max="4851" width="12.85546875" style="1" bestFit="1" customWidth="1"/>
    <col min="4852" max="4854" width="23.42578125" style="1" bestFit="1" customWidth="1"/>
    <col min="4855" max="4855" width="30.42578125" style="1" bestFit="1" customWidth="1"/>
    <col min="4856" max="4856" width="15.42578125" style="1" bestFit="1" customWidth="1"/>
    <col min="4857" max="4857" width="12.42578125" style="1" bestFit="1" customWidth="1"/>
    <col min="4858" max="5100" width="9.140625" style="1"/>
    <col min="5101" max="5101" width="9.85546875" style="1" bestFit="1" customWidth="1"/>
    <col min="5102" max="5102" width="69.5703125" style="1" bestFit="1" customWidth="1"/>
    <col min="5103" max="5103" width="7.5703125" style="1" bestFit="1" customWidth="1"/>
    <col min="5104" max="5104" width="11.5703125" style="1" bestFit="1" customWidth="1"/>
    <col min="5105" max="5105" width="15.85546875" style="1" bestFit="1" customWidth="1"/>
    <col min="5106" max="5106" width="11.42578125" style="1" bestFit="1" customWidth="1"/>
    <col min="5107" max="5107" width="12.85546875" style="1" bestFit="1" customWidth="1"/>
    <col min="5108" max="5110" width="23.42578125" style="1" bestFit="1" customWidth="1"/>
    <col min="5111" max="5111" width="30.42578125" style="1" bestFit="1" customWidth="1"/>
    <col min="5112" max="5112" width="15.42578125" style="1" bestFit="1" customWidth="1"/>
    <col min="5113" max="5113" width="12.42578125" style="1" bestFit="1" customWidth="1"/>
    <col min="5114" max="5356" width="9.140625" style="1"/>
    <col min="5357" max="5357" width="9.85546875" style="1" bestFit="1" customWidth="1"/>
    <col min="5358" max="5358" width="69.5703125" style="1" bestFit="1" customWidth="1"/>
    <col min="5359" max="5359" width="7.5703125" style="1" bestFit="1" customWidth="1"/>
    <col min="5360" max="5360" width="11.5703125" style="1" bestFit="1" customWidth="1"/>
    <col min="5361" max="5361" width="15.85546875" style="1" bestFit="1" customWidth="1"/>
    <col min="5362" max="5362" width="11.42578125" style="1" bestFit="1" customWidth="1"/>
    <col min="5363" max="5363" width="12.85546875" style="1" bestFit="1" customWidth="1"/>
    <col min="5364" max="5366" width="23.42578125" style="1" bestFit="1" customWidth="1"/>
    <col min="5367" max="5367" width="30.42578125" style="1" bestFit="1" customWidth="1"/>
    <col min="5368" max="5368" width="15.42578125" style="1" bestFit="1" customWidth="1"/>
    <col min="5369" max="5369" width="12.42578125" style="1" bestFit="1" customWidth="1"/>
    <col min="5370" max="5612" width="9.140625" style="1"/>
    <col min="5613" max="5613" width="9.85546875" style="1" bestFit="1" customWidth="1"/>
    <col min="5614" max="5614" width="69.5703125" style="1" bestFit="1" customWidth="1"/>
    <col min="5615" max="5615" width="7.5703125" style="1" bestFit="1" customWidth="1"/>
    <col min="5616" max="5616" width="11.5703125" style="1" bestFit="1" customWidth="1"/>
    <col min="5617" max="5617" width="15.85546875" style="1" bestFit="1" customWidth="1"/>
    <col min="5618" max="5618" width="11.42578125" style="1" bestFit="1" customWidth="1"/>
    <col min="5619" max="5619" width="12.85546875" style="1" bestFit="1" customWidth="1"/>
    <col min="5620" max="5622" width="23.42578125" style="1" bestFit="1" customWidth="1"/>
    <col min="5623" max="5623" width="30.42578125" style="1" bestFit="1" customWidth="1"/>
    <col min="5624" max="5624" width="15.42578125" style="1" bestFit="1" customWidth="1"/>
    <col min="5625" max="5625" width="12.42578125" style="1" bestFit="1" customWidth="1"/>
    <col min="5626" max="5868" width="9.140625" style="1"/>
    <col min="5869" max="5869" width="9.85546875" style="1" bestFit="1" customWidth="1"/>
    <col min="5870" max="5870" width="69.5703125" style="1" bestFit="1" customWidth="1"/>
    <col min="5871" max="5871" width="7.5703125" style="1" bestFit="1" customWidth="1"/>
    <col min="5872" max="5872" width="11.5703125" style="1" bestFit="1" customWidth="1"/>
    <col min="5873" max="5873" width="15.85546875" style="1" bestFit="1" customWidth="1"/>
    <col min="5874" max="5874" width="11.42578125" style="1" bestFit="1" customWidth="1"/>
    <col min="5875" max="5875" width="12.85546875" style="1" bestFit="1" customWidth="1"/>
    <col min="5876" max="5878" width="23.42578125" style="1" bestFit="1" customWidth="1"/>
    <col min="5879" max="5879" width="30.42578125" style="1" bestFit="1" customWidth="1"/>
    <col min="5880" max="5880" width="15.42578125" style="1" bestFit="1" customWidth="1"/>
    <col min="5881" max="5881" width="12.42578125" style="1" bestFit="1" customWidth="1"/>
    <col min="5882" max="6124" width="9.140625" style="1"/>
    <col min="6125" max="6125" width="9.85546875" style="1" bestFit="1" customWidth="1"/>
    <col min="6126" max="6126" width="69.5703125" style="1" bestFit="1" customWidth="1"/>
    <col min="6127" max="6127" width="7.5703125" style="1" bestFit="1" customWidth="1"/>
    <col min="6128" max="6128" width="11.5703125" style="1" bestFit="1" customWidth="1"/>
    <col min="6129" max="6129" width="15.85546875" style="1" bestFit="1" customWidth="1"/>
    <col min="6130" max="6130" width="11.42578125" style="1" bestFit="1" customWidth="1"/>
    <col min="6131" max="6131" width="12.85546875" style="1" bestFit="1" customWidth="1"/>
    <col min="6132" max="6134" width="23.42578125" style="1" bestFit="1" customWidth="1"/>
    <col min="6135" max="6135" width="30.42578125" style="1" bestFit="1" customWidth="1"/>
    <col min="6136" max="6136" width="15.42578125" style="1" bestFit="1" customWidth="1"/>
    <col min="6137" max="6137" width="12.42578125" style="1" bestFit="1" customWidth="1"/>
    <col min="6138" max="6380" width="9.140625" style="1"/>
    <col min="6381" max="6381" width="9.85546875" style="1" bestFit="1" customWidth="1"/>
    <col min="6382" max="6382" width="69.5703125" style="1" bestFit="1" customWidth="1"/>
    <col min="6383" max="6383" width="7.5703125" style="1" bestFit="1" customWidth="1"/>
    <col min="6384" max="6384" width="11.5703125" style="1" bestFit="1" customWidth="1"/>
    <col min="6385" max="6385" width="15.85546875" style="1" bestFit="1" customWidth="1"/>
    <col min="6386" max="6386" width="11.42578125" style="1" bestFit="1" customWidth="1"/>
    <col min="6387" max="6387" width="12.85546875" style="1" bestFit="1" customWidth="1"/>
    <col min="6388" max="6390" width="23.42578125" style="1" bestFit="1" customWidth="1"/>
    <col min="6391" max="6391" width="30.42578125" style="1" bestFit="1" customWidth="1"/>
    <col min="6392" max="6392" width="15.42578125" style="1" bestFit="1" customWidth="1"/>
    <col min="6393" max="6393" width="12.42578125" style="1" bestFit="1" customWidth="1"/>
    <col min="6394" max="6636" width="9.140625" style="1"/>
    <col min="6637" max="6637" width="9.85546875" style="1" bestFit="1" customWidth="1"/>
    <col min="6638" max="6638" width="69.5703125" style="1" bestFit="1" customWidth="1"/>
    <col min="6639" max="6639" width="7.5703125" style="1" bestFit="1" customWidth="1"/>
    <col min="6640" max="6640" width="11.5703125" style="1" bestFit="1" customWidth="1"/>
    <col min="6641" max="6641" width="15.85546875" style="1" bestFit="1" customWidth="1"/>
    <col min="6642" max="6642" width="11.42578125" style="1" bestFit="1" customWidth="1"/>
    <col min="6643" max="6643" width="12.85546875" style="1" bestFit="1" customWidth="1"/>
    <col min="6644" max="6646" width="23.42578125" style="1" bestFit="1" customWidth="1"/>
    <col min="6647" max="6647" width="30.42578125" style="1" bestFit="1" customWidth="1"/>
    <col min="6648" max="6648" width="15.42578125" style="1" bestFit="1" customWidth="1"/>
    <col min="6649" max="6649" width="12.42578125" style="1" bestFit="1" customWidth="1"/>
    <col min="6650" max="6892" width="9.140625" style="1"/>
    <col min="6893" max="6893" width="9.85546875" style="1" bestFit="1" customWidth="1"/>
    <col min="6894" max="6894" width="69.5703125" style="1" bestFit="1" customWidth="1"/>
    <col min="6895" max="6895" width="7.5703125" style="1" bestFit="1" customWidth="1"/>
    <col min="6896" max="6896" width="11.5703125" style="1" bestFit="1" customWidth="1"/>
    <col min="6897" max="6897" width="15.85546875" style="1" bestFit="1" customWidth="1"/>
    <col min="6898" max="6898" width="11.42578125" style="1" bestFit="1" customWidth="1"/>
    <col min="6899" max="6899" width="12.85546875" style="1" bestFit="1" customWidth="1"/>
    <col min="6900" max="6902" width="23.42578125" style="1" bestFit="1" customWidth="1"/>
    <col min="6903" max="6903" width="30.42578125" style="1" bestFit="1" customWidth="1"/>
    <col min="6904" max="6904" width="15.42578125" style="1" bestFit="1" customWidth="1"/>
    <col min="6905" max="6905" width="12.42578125" style="1" bestFit="1" customWidth="1"/>
    <col min="6906" max="7148" width="9.140625" style="1"/>
    <col min="7149" max="7149" width="9.85546875" style="1" bestFit="1" customWidth="1"/>
    <col min="7150" max="7150" width="69.5703125" style="1" bestFit="1" customWidth="1"/>
    <col min="7151" max="7151" width="7.5703125" style="1" bestFit="1" customWidth="1"/>
    <col min="7152" max="7152" width="11.5703125" style="1" bestFit="1" customWidth="1"/>
    <col min="7153" max="7153" width="15.85546875" style="1" bestFit="1" customWidth="1"/>
    <col min="7154" max="7154" width="11.42578125" style="1" bestFit="1" customWidth="1"/>
    <col min="7155" max="7155" width="12.85546875" style="1" bestFit="1" customWidth="1"/>
    <col min="7156" max="7158" width="23.42578125" style="1" bestFit="1" customWidth="1"/>
    <col min="7159" max="7159" width="30.42578125" style="1" bestFit="1" customWidth="1"/>
    <col min="7160" max="7160" width="15.42578125" style="1" bestFit="1" customWidth="1"/>
    <col min="7161" max="7161" width="12.42578125" style="1" bestFit="1" customWidth="1"/>
    <col min="7162" max="7404" width="9.140625" style="1"/>
    <col min="7405" max="7405" width="9.85546875" style="1" bestFit="1" customWidth="1"/>
    <col min="7406" max="7406" width="69.5703125" style="1" bestFit="1" customWidth="1"/>
    <col min="7407" max="7407" width="7.5703125" style="1" bestFit="1" customWidth="1"/>
    <col min="7408" max="7408" width="11.5703125" style="1" bestFit="1" customWidth="1"/>
    <col min="7409" max="7409" width="15.85546875" style="1" bestFit="1" customWidth="1"/>
    <col min="7410" max="7410" width="11.42578125" style="1" bestFit="1" customWidth="1"/>
    <col min="7411" max="7411" width="12.85546875" style="1" bestFit="1" customWidth="1"/>
    <col min="7412" max="7414" width="23.42578125" style="1" bestFit="1" customWidth="1"/>
    <col min="7415" max="7415" width="30.42578125" style="1" bestFit="1" customWidth="1"/>
    <col min="7416" max="7416" width="15.42578125" style="1" bestFit="1" customWidth="1"/>
    <col min="7417" max="7417" width="12.42578125" style="1" bestFit="1" customWidth="1"/>
    <col min="7418" max="7660" width="9.140625" style="1"/>
    <col min="7661" max="7661" width="9.85546875" style="1" bestFit="1" customWidth="1"/>
    <col min="7662" max="7662" width="69.5703125" style="1" bestFit="1" customWidth="1"/>
    <col min="7663" max="7663" width="7.5703125" style="1" bestFit="1" customWidth="1"/>
    <col min="7664" max="7664" width="11.5703125" style="1" bestFit="1" customWidth="1"/>
    <col min="7665" max="7665" width="15.85546875" style="1" bestFit="1" customWidth="1"/>
    <col min="7666" max="7666" width="11.42578125" style="1" bestFit="1" customWidth="1"/>
    <col min="7667" max="7667" width="12.85546875" style="1" bestFit="1" customWidth="1"/>
    <col min="7668" max="7670" width="23.42578125" style="1" bestFit="1" customWidth="1"/>
    <col min="7671" max="7671" width="30.42578125" style="1" bestFit="1" customWidth="1"/>
    <col min="7672" max="7672" width="15.42578125" style="1" bestFit="1" customWidth="1"/>
    <col min="7673" max="7673" width="12.42578125" style="1" bestFit="1" customWidth="1"/>
    <col min="7674" max="7916" width="9.140625" style="1"/>
    <col min="7917" max="7917" width="9.85546875" style="1" bestFit="1" customWidth="1"/>
    <col min="7918" max="7918" width="69.5703125" style="1" bestFit="1" customWidth="1"/>
    <col min="7919" max="7919" width="7.5703125" style="1" bestFit="1" customWidth="1"/>
    <col min="7920" max="7920" width="11.5703125" style="1" bestFit="1" customWidth="1"/>
    <col min="7921" max="7921" width="15.85546875" style="1" bestFit="1" customWidth="1"/>
    <col min="7922" max="7922" width="11.42578125" style="1" bestFit="1" customWidth="1"/>
    <col min="7923" max="7923" width="12.85546875" style="1" bestFit="1" customWidth="1"/>
    <col min="7924" max="7926" width="23.42578125" style="1" bestFit="1" customWidth="1"/>
    <col min="7927" max="7927" width="30.42578125" style="1" bestFit="1" customWidth="1"/>
    <col min="7928" max="7928" width="15.42578125" style="1" bestFit="1" customWidth="1"/>
    <col min="7929" max="7929" width="12.42578125" style="1" bestFit="1" customWidth="1"/>
    <col min="7930" max="8172" width="9.140625" style="1"/>
    <col min="8173" max="8173" width="9.85546875" style="1" bestFit="1" customWidth="1"/>
    <col min="8174" max="8174" width="69.5703125" style="1" bestFit="1" customWidth="1"/>
    <col min="8175" max="8175" width="7.5703125" style="1" bestFit="1" customWidth="1"/>
    <col min="8176" max="8176" width="11.5703125" style="1" bestFit="1" customWidth="1"/>
    <col min="8177" max="8177" width="15.85546875" style="1" bestFit="1" customWidth="1"/>
    <col min="8178" max="8178" width="11.42578125" style="1" bestFit="1" customWidth="1"/>
    <col min="8179" max="8179" width="12.85546875" style="1" bestFit="1" customWidth="1"/>
    <col min="8180" max="8182" width="23.42578125" style="1" bestFit="1" customWidth="1"/>
    <col min="8183" max="8183" width="30.42578125" style="1" bestFit="1" customWidth="1"/>
    <col min="8184" max="8184" width="15.42578125" style="1" bestFit="1" customWidth="1"/>
    <col min="8185" max="8185" width="12.42578125" style="1" bestFit="1" customWidth="1"/>
    <col min="8186" max="8428" width="9.140625" style="1"/>
    <col min="8429" max="8429" width="9.85546875" style="1" bestFit="1" customWidth="1"/>
    <col min="8430" max="8430" width="69.5703125" style="1" bestFit="1" customWidth="1"/>
    <col min="8431" max="8431" width="7.5703125" style="1" bestFit="1" customWidth="1"/>
    <col min="8432" max="8432" width="11.5703125" style="1" bestFit="1" customWidth="1"/>
    <col min="8433" max="8433" width="15.85546875" style="1" bestFit="1" customWidth="1"/>
    <col min="8434" max="8434" width="11.42578125" style="1" bestFit="1" customWidth="1"/>
    <col min="8435" max="8435" width="12.85546875" style="1" bestFit="1" customWidth="1"/>
    <col min="8436" max="8438" width="23.42578125" style="1" bestFit="1" customWidth="1"/>
    <col min="8439" max="8439" width="30.42578125" style="1" bestFit="1" customWidth="1"/>
    <col min="8440" max="8440" width="15.42578125" style="1" bestFit="1" customWidth="1"/>
    <col min="8441" max="8441" width="12.42578125" style="1" bestFit="1" customWidth="1"/>
    <col min="8442" max="8684" width="9.140625" style="1"/>
    <col min="8685" max="8685" width="9.85546875" style="1" bestFit="1" customWidth="1"/>
    <col min="8686" max="8686" width="69.5703125" style="1" bestFit="1" customWidth="1"/>
    <col min="8687" max="8687" width="7.5703125" style="1" bestFit="1" customWidth="1"/>
    <col min="8688" max="8688" width="11.5703125" style="1" bestFit="1" customWidth="1"/>
    <col min="8689" max="8689" width="15.85546875" style="1" bestFit="1" customWidth="1"/>
    <col min="8690" max="8690" width="11.42578125" style="1" bestFit="1" customWidth="1"/>
    <col min="8691" max="8691" width="12.85546875" style="1" bestFit="1" customWidth="1"/>
    <col min="8692" max="8694" width="23.42578125" style="1" bestFit="1" customWidth="1"/>
    <col min="8695" max="8695" width="30.42578125" style="1" bestFit="1" customWidth="1"/>
    <col min="8696" max="8696" width="15.42578125" style="1" bestFit="1" customWidth="1"/>
    <col min="8697" max="8697" width="12.42578125" style="1" bestFit="1" customWidth="1"/>
    <col min="8698" max="8940" width="9.140625" style="1"/>
    <col min="8941" max="8941" width="9.85546875" style="1" bestFit="1" customWidth="1"/>
    <col min="8942" max="8942" width="69.5703125" style="1" bestFit="1" customWidth="1"/>
    <col min="8943" max="8943" width="7.5703125" style="1" bestFit="1" customWidth="1"/>
    <col min="8944" max="8944" width="11.5703125" style="1" bestFit="1" customWidth="1"/>
    <col min="8945" max="8945" width="15.85546875" style="1" bestFit="1" customWidth="1"/>
    <col min="8946" max="8946" width="11.42578125" style="1" bestFit="1" customWidth="1"/>
    <col min="8947" max="8947" width="12.85546875" style="1" bestFit="1" customWidth="1"/>
    <col min="8948" max="8950" width="23.42578125" style="1" bestFit="1" customWidth="1"/>
    <col min="8951" max="8951" width="30.42578125" style="1" bestFit="1" customWidth="1"/>
    <col min="8952" max="8952" width="15.42578125" style="1" bestFit="1" customWidth="1"/>
    <col min="8953" max="8953" width="12.42578125" style="1" bestFit="1" customWidth="1"/>
    <col min="8954" max="9196" width="9.140625" style="1"/>
    <col min="9197" max="9197" width="9.85546875" style="1" bestFit="1" customWidth="1"/>
    <col min="9198" max="9198" width="69.5703125" style="1" bestFit="1" customWidth="1"/>
    <col min="9199" max="9199" width="7.5703125" style="1" bestFit="1" customWidth="1"/>
    <col min="9200" max="9200" width="11.5703125" style="1" bestFit="1" customWidth="1"/>
    <col min="9201" max="9201" width="15.85546875" style="1" bestFit="1" customWidth="1"/>
    <col min="9202" max="9202" width="11.42578125" style="1" bestFit="1" customWidth="1"/>
    <col min="9203" max="9203" width="12.85546875" style="1" bestFit="1" customWidth="1"/>
    <col min="9204" max="9206" width="23.42578125" style="1" bestFit="1" customWidth="1"/>
    <col min="9207" max="9207" width="30.42578125" style="1" bestFit="1" customWidth="1"/>
    <col min="9208" max="9208" width="15.42578125" style="1" bestFit="1" customWidth="1"/>
    <col min="9209" max="9209" width="12.42578125" style="1" bestFit="1" customWidth="1"/>
    <col min="9210" max="9452" width="9.140625" style="1"/>
    <col min="9453" max="9453" width="9.85546875" style="1" bestFit="1" customWidth="1"/>
    <col min="9454" max="9454" width="69.5703125" style="1" bestFit="1" customWidth="1"/>
    <col min="9455" max="9455" width="7.5703125" style="1" bestFit="1" customWidth="1"/>
    <col min="9456" max="9456" width="11.5703125" style="1" bestFit="1" customWidth="1"/>
    <col min="9457" max="9457" width="15.85546875" style="1" bestFit="1" customWidth="1"/>
    <col min="9458" max="9458" width="11.42578125" style="1" bestFit="1" customWidth="1"/>
    <col min="9459" max="9459" width="12.85546875" style="1" bestFit="1" customWidth="1"/>
    <col min="9460" max="9462" width="23.42578125" style="1" bestFit="1" customWidth="1"/>
    <col min="9463" max="9463" width="30.42578125" style="1" bestFit="1" customWidth="1"/>
    <col min="9464" max="9464" width="15.42578125" style="1" bestFit="1" customWidth="1"/>
    <col min="9465" max="9465" width="12.42578125" style="1" bestFit="1" customWidth="1"/>
    <col min="9466" max="9708" width="9.140625" style="1"/>
    <col min="9709" max="9709" width="9.85546875" style="1" bestFit="1" customWidth="1"/>
    <col min="9710" max="9710" width="69.5703125" style="1" bestFit="1" customWidth="1"/>
    <col min="9711" max="9711" width="7.5703125" style="1" bestFit="1" customWidth="1"/>
    <col min="9712" max="9712" width="11.5703125" style="1" bestFit="1" customWidth="1"/>
    <col min="9713" max="9713" width="15.85546875" style="1" bestFit="1" customWidth="1"/>
    <col min="9714" max="9714" width="11.42578125" style="1" bestFit="1" customWidth="1"/>
    <col min="9715" max="9715" width="12.85546875" style="1" bestFit="1" customWidth="1"/>
    <col min="9716" max="9718" width="23.42578125" style="1" bestFit="1" customWidth="1"/>
    <col min="9719" max="9719" width="30.42578125" style="1" bestFit="1" customWidth="1"/>
    <col min="9720" max="9720" width="15.42578125" style="1" bestFit="1" customWidth="1"/>
    <col min="9721" max="9721" width="12.42578125" style="1" bestFit="1" customWidth="1"/>
    <col min="9722" max="9964" width="9.140625" style="1"/>
    <col min="9965" max="9965" width="9.85546875" style="1" bestFit="1" customWidth="1"/>
    <col min="9966" max="9966" width="69.5703125" style="1" bestFit="1" customWidth="1"/>
    <col min="9967" max="9967" width="7.5703125" style="1" bestFit="1" customWidth="1"/>
    <col min="9968" max="9968" width="11.5703125" style="1" bestFit="1" customWidth="1"/>
    <col min="9969" max="9969" width="15.85546875" style="1" bestFit="1" customWidth="1"/>
    <col min="9970" max="9970" width="11.42578125" style="1" bestFit="1" customWidth="1"/>
    <col min="9971" max="9971" width="12.85546875" style="1" bestFit="1" customWidth="1"/>
    <col min="9972" max="9974" width="23.42578125" style="1" bestFit="1" customWidth="1"/>
    <col min="9975" max="9975" width="30.42578125" style="1" bestFit="1" customWidth="1"/>
    <col min="9976" max="9976" width="15.42578125" style="1" bestFit="1" customWidth="1"/>
    <col min="9977" max="9977" width="12.42578125" style="1" bestFit="1" customWidth="1"/>
    <col min="9978" max="10220" width="9.140625" style="1"/>
    <col min="10221" max="10221" width="9.85546875" style="1" bestFit="1" customWidth="1"/>
    <col min="10222" max="10222" width="69.5703125" style="1" bestFit="1" customWidth="1"/>
    <col min="10223" max="10223" width="7.5703125" style="1" bestFit="1" customWidth="1"/>
    <col min="10224" max="10224" width="11.5703125" style="1" bestFit="1" customWidth="1"/>
    <col min="10225" max="10225" width="15.85546875" style="1" bestFit="1" customWidth="1"/>
    <col min="10226" max="10226" width="11.42578125" style="1" bestFit="1" customWidth="1"/>
    <col min="10227" max="10227" width="12.85546875" style="1" bestFit="1" customWidth="1"/>
    <col min="10228" max="10230" width="23.42578125" style="1" bestFit="1" customWidth="1"/>
    <col min="10231" max="10231" width="30.42578125" style="1" bestFit="1" customWidth="1"/>
    <col min="10232" max="10232" width="15.42578125" style="1" bestFit="1" customWidth="1"/>
    <col min="10233" max="10233" width="12.42578125" style="1" bestFit="1" customWidth="1"/>
    <col min="10234" max="10476" width="9.140625" style="1"/>
    <col min="10477" max="10477" width="9.85546875" style="1" bestFit="1" customWidth="1"/>
    <col min="10478" max="10478" width="69.5703125" style="1" bestFit="1" customWidth="1"/>
    <col min="10479" max="10479" width="7.5703125" style="1" bestFit="1" customWidth="1"/>
    <col min="10480" max="10480" width="11.5703125" style="1" bestFit="1" customWidth="1"/>
    <col min="10481" max="10481" width="15.85546875" style="1" bestFit="1" customWidth="1"/>
    <col min="10482" max="10482" width="11.42578125" style="1" bestFit="1" customWidth="1"/>
    <col min="10483" max="10483" width="12.85546875" style="1" bestFit="1" customWidth="1"/>
    <col min="10484" max="10486" width="23.42578125" style="1" bestFit="1" customWidth="1"/>
    <col min="10487" max="10487" width="30.42578125" style="1" bestFit="1" customWidth="1"/>
    <col min="10488" max="10488" width="15.42578125" style="1" bestFit="1" customWidth="1"/>
    <col min="10489" max="10489" width="12.42578125" style="1" bestFit="1" customWidth="1"/>
    <col min="10490" max="10732" width="9.140625" style="1"/>
    <col min="10733" max="10733" width="9.85546875" style="1" bestFit="1" customWidth="1"/>
    <col min="10734" max="10734" width="69.5703125" style="1" bestFit="1" customWidth="1"/>
    <col min="10735" max="10735" width="7.5703125" style="1" bestFit="1" customWidth="1"/>
    <col min="10736" max="10736" width="11.5703125" style="1" bestFit="1" customWidth="1"/>
    <col min="10737" max="10737" width="15.85546875" style="1" bestFit="1" customWidth="1"/>
    <col min="10738" max="10738" width="11.42578125" style="1" bestFit="1" customWidth="1"/>
    <col min="10739" max="10739" width="12.85546875" style="1" bestFit="1" customWidth="1"/>
    <col min="10740" max="10742" width="23.42578125" style="1" bestFit="1" customWidth="1"/>
    <col min="10743" max="10743" width="30.42578125" style="1" bestFit="1" customWidth="1"/>
    <col min="10744" max="10744" width="15.42578125" style="1" bestFit="1" customWidth="1"/>
    <col min="10745" max="10745" width="12.42578125" style="1" bestFit="1" customWidth="1"/>
    <col min="10746" max="10988" width="9.140625" style="1"/>
    <col min="10989" max="10989" width="9.85546875" style="1" bestFit="1" customWidth="1"/>
    <col min="10990" max="10990" width="69.5703125" style="1" bestFit="1" customWidth="1"/>
    <col min="10991" max="10991" width="7.5703125" style="1" bestFit="1" customWidth="1"/>
    <col min="10992" max="10992" width="11.5703125" style="1" bestFit="1" customWidth="1"/>
    <col min="10993" max="10993" width="15.85546875" style="1" bestFit="1" customWidth="1"/>
    <col min="10994" max="10994" width="11.42578125" style="1" bestFit="1" customWidth="1"/>
    <col min="10995" max="10995" width="12.85546875" style="1" bestFit="1" customWidth="1"/>
    <col min="10996" max="10998" width="23.42578125" style="1" bestFit="1" customWidth="1"/>
    <col min="10999" max="10999" width="30.42578125" style="1" bestFit="1" customWidth="1"/>
    <col min="11000" max="11000" width="15.42578125" style="1" bestFit="1" customWidth="1"/>
    <col min="11001" max="11001" width="12.42578125" style="1" bestFit="1" customWidth="1"/>
    <col min="11002" max="11244" width="9.140625" style="1"/>
    <col min="11245" max="11245" width="9.85546875" style="1" bestFit="1" customWidth="1"/>
    <col min="11246" max="11246" width="69.5703125" style="1" bestFit="1" customWidth="1"/>
    <col min="11247" max="11247" width="7.5703125" style="1" bestFit="1" customWidth="1"/>
    <col min="11248" max="11248" width="11.5703125" style="1" bestFit="1" customWidth="1"/>
    <col min="11249" max="11249" width="15.85546875" style="1" bestFit="1" customWidth="1"/>
    <col min="11250" max="11250" width="11.42578125" style="1" bestFit="1" customWidth="1"/>
    <col min="11251" max="11251" width="12.85546875" style="1" bestFit="1" customWidth="1"/>
    <col min="11252" max="11254" width="23.42578125" style="1" bestFit="1" customWidth="1"/>
    <col min="11255" max="11255" width="30.42578125" style="1" bestFit="1" customWidth="1"/>
    <col min="11256" max="11256" width="15.42578125" style="1" bestFit="1" customWidth="1"/>
    <col min="11257" max="11257" width="12.42578125" style="1" bestFit="1" customWidth="1"/>
    <col min="11258" max="11500" width="9.140625" style="1"/>
    <col min="11501" max="11501" width="9.85546875" style="1" bestFit="1" customWidth="1"/>
    <col min="11502" max="11502" width="69.5703125" style="1" bestFit="1" customWidth="1"/>
    <col min="11503" max="11503" width="7.5703125" style="1" bestFit="1" customWidth="1"/>
    <col min="11504" max="11504" width="11.5703125" style="1" bestFit="1" customWidth="1"/>
    <col min="11505" max="11505" width="15.85546875" style="1" bestFit="1" customWidth="1"/>
    <col min="11506" max="11506" width="11.42578125" style="1" bestFit="1" customWidth="1"/>
    <col min="11507" max="11507" width="12.85546875" style="1" bestFit="1" customWidth="1"/>
    <col min="11508" max="11510" width="23.42578125" style="1" bestFit="1" customWidth="1"/>
    <col min="11511" max="11511" width="30.42578125" style="1" bestFit="1" customWidth="1"/>
    <col min="11512" max="11512" width="15.42578125" style="1" bestFit="1" customWidth="1"/>
    <col min="11513" max="11513" width="12.42578125" style="1" bestFit="1" customWidth="1"/>
    <col min="11514" max="11756" width="9.140625" style="1"/>
    <col min="11757" max="11757" width="9.85546875" style="1" bestFit="1" customWidth="1"/>
    <col min="11758" max="11758" width="69.5703125" style="1" bestFit="1" customWidth="1"/>
    <col min="11759" max="11759" width="7.5703125" style="1" bestFit="1" customWidth="1"/>
    <col min="11760" max="11760" width="11.5703125" style="1" bestFit="1" customWidth="1"/>
    <col min="11761" max="11761" width="15.85546875" style="1" bestFit="1" customWidth="1"/>
    <col min="11762" max="11762" width="11.42578125" style="1" bestFit="1" customWidth="1"/>
    <col min="11763" max="11763" width="12.85546875" style="1" bestFit="1" customWidth="1"/>
    <col min="11764" max="11766" width="23.42578125" style="1" bestFit="1" customWidth="1"/>
    <col min="11767" max="11767" width="30.42578125" style="1" bestFit="1" customWidth="1"/>
    <col min="11768" max="11768" width="15.42578125" style="1" bestFit="1" customWidth="1"/>
    <col min="11769" max="11769" width="12.42578125" style="1" bestFit="1" customWidth="1"/>
    <col min="11770" max="12012" width="9.140625" style="1"/>
    <col min="12013" max="12013" width="9.85546875" style="1" bestFit="1" customWidth="1"/>
    <col min="12014" max="12014" width="69.5703125" style="1" bestFit="1" customWidth="1"/>
    <col min="12015" max="12015" width="7.5703125" style="1" bestFit="1" customWidth="1"/>
    <col min="12016" max="12016" width="11.5703125" style="1" bestFit="1" customWidth="1"/>
    <col min="12017" max="12017" width="15.85546875" style="1" bestFit="1" customWidth="1"/>
    <col min="12018" max="12018" width="11.42578125" style="1" bestFit="1" customWidth="1"/>
    <col min="12019" max="12019" width="12.85546875" style="1" bestFit="1" customWidth="1"/>
    <col min="12020" max="12022" width="23.42578125" style="1" bestFit="1" customWidth="1"/>
    <col min="12023" max="12023" width="30.42578125" style="1" bestFit="1" customWidth="1"/>
    <col min="12024" max="12024" width="15.42578125" style="1" bestFit="1" customWidth="1"/>
    <col min="12025" max="12025" width="12.42578125" style="1" bestFit="1" customWidth="1"/>
    <col min="12026" max="12268" width="9.140625" style="1"/>
    <col min="12269" max="12269" width="9.85546875" style="1" bestFit="1" customWidth="1"/>
    <col min="12270" max="12270" width="69.5703125" style="1" bestFit="1" customWidth="1"/>
    <col min="12271" max="12271" width="7.5703125" style="1" bestFit="1" customWidth="1"/>
    <col min="12272" max="12272" width="11.5703125" style="1" bestFit="1" customWidth="1"/>
    <col min="12273" max="12273" width="15.85546875" style="1" bestFit="1" customWidth="1"/>
    <col min="12274" max="12274" width="11.42578125" style="1" bestFit="1" customWidth="1"/>
    <col min="12275" max="12275" width="12.85546875" style="1" bestFit="1" customWidth="1"/>
    <col min="12276" max="12278" width="23.42578125" style="1" bestFit="1" customWidth="1"/>
    <col min="12279" max="12279" width="30.42578125" style="1" bestFit="1" customWidth="1"/>
    <col min="12280" max="12280" width="15.42578125" style="1" bestFit="1" customWidth="1"/>
    <col min="12281" max="12281" width="12.42578125" style="1" bestFit="1" customWidth="1"/>
    <col min="12282" max="12524" width="9.140625" style="1"/>
    <col min="12525" max="12525" width="9.85546875" style="1" bestFit="1" customWidth="1"/>
    <col min="12526" max="12526" width="69.5703125" style="1" bestFit="1" customWidth="1"/>
    <col min="12527" max="12527" width="7.5703125" style="1" bestFit="1" customWidth="1"/>
    <col min="12528" max="12528" width="11.5703125" style="1" bestFit="1" customWidth="1"/>
    <col min="12529" max="12529" width="15.85546875" style="1" bestFit="1" customWidth="1"/>
    <col min="12530" max="12530" width="11.42578125" style="1" bestFit="1" customWidth="1"/>
    <col min="12531" max="12531" width="12.85546875" style="1" bestFit="1" customWidth="1"/>
    <col min="12532" max="12534" width="23.42578125" style="1" bestFit="1" customWidth="1"/>
    <col min="12535" max="12535" width="30.42578125" style="1" bestFit="1" customWidth="1"/>
    <col min="12536" max="12536" width="15.42578125" style="1" bestFit="1" customWidth="1"/>
    <col min="12537" max="12537" width="12.42578125" style="1" bestFit="1" customWidth="1"/>
    <col min="12538" max="12780" width="9.140625" style="1"/>
    <col min="12781" max="12781" width="9.85546875" style="1" bestFit="1" customWidth="1"/>
    <col min="12782" max="12782" width="69.5703125" style="1" bestFit="1" customWidth="1"/>
    <col min="12783" max="12783" width="7.5703125" style="1" bestFit="1" customWidth="1"/>
    <col min="12784" max="12784" width="11.5703125" style="1" bestFit="1" customWidth="1"/>
    <col min="12785" max="12785" width="15.85546875" style="1" bestFit="1" customWidth="1"/>
    <col min="12786" max="12786" width="11.42578125" style="1" bestFit="1" customWidth="1"/>
    <col min="12787" max="12787" width="12.85546875" style="1" bestFit="1" customWidth="1"/>
    <col min="12788" max="12790" width="23.42578125" style="1" bestFit="1" customWidth="1"/>
    <col min="12791" max="12791" width="30.42578125" style="1" bestFit="1" customWidth="1"/>
    <col min="12792" max="12792" width="15.42578125" style="1" bestFit="1" customWidth="1"/>
    <col min="12793" max="12793" width="12.42578125" style="1" bestFit="1" customWidth="1"/>
    <col min="12794" max="13036" width="9.140625" style="1"/>
    <col min="13037" max="13037" width="9.85546875" style="1" bestFit="1" customWidth="1"/>
    <col min="13038" max="13038" width="69.5703125" style="1" bestFit="1" customWidth="1"/>
    <col min="13039" max="13039" width="7.5703125" style="1" bestFit="1" customWidth="1"/>
    <col min="13040" max="13040" width="11.5703125" style="1" bestFit="1" customWidth="1"/>
    <col min="13041" max="13041" width="15.85546875" style="1" bestFit="1" customWidth="1"/>
    <col min="13042" max="13042" width="11.42578125" style="1" bestFit="1" customWidth="1"/>
    <col min="13043" max="13043" width="12.85546875" style="1" bestFit="1" customWidth="1"/>
    <col min="13044" max="13046" width="23.42578125" style="1" bestFit="1" customWidth="1"/>
    <col min="13047" max="13047" width="30.42578125" style="1" bestFit="1" customWidth="1"/>
    <col min="13048" max="13048" width="15.42578125" style="1" bestFit="1" customWidth="1"/>
    <col min="13049" max="13049" width="12.42578125" style="1" bestFit="1" customWidth="1"/>
    <col min="13050" max="13292" width="9.140625" style="1"/>
    <col min="13293" max="13293" width="9.85546875" style="1" bestFit="1" customWidth="1"/>
    <col min="13294" max="13294" width="69.5703125" style="1" bestFit="1" customWidth="1"/>
    <col min="13295" max="13295" width="7.5703125" style="1" bestFit="1" customWidth="1"/>
    <col min="13296" max="13296" width="11.5703125" style="1" bestFit="1" customWidth="1"/>
    <col min="13297" max="13297" width="15.85546875" style="1" bestFit="1" customWidth="1"/>
    <col min="13298" max="13298" width="11.42578125" style="1" bestFit="1" customWidth="1"/>
    <col min="13299" max="13299" width="12.85546875" style="1" bestFit="1" customWidth="1"/>
    <col min="13300" max="13302" width="23.42578125" style="1" bestFit="1" customWidth="1"/>
    <col min="13303" max="13303" width="30.42578125" style="1" bestFit="1" customWidth="1"/>
    <col min="13304" max="13304" width="15.42578125" style="1" bestFit="1" customWidth="1"/>
    <col min="13305" max="13305" width="12.42578125" style="1" bestFit="1" customWidth="1"/>
    <col min="13306" max="13548" width="9.140625" style="1"/>
    <col min="13549" max="13549" width="9.85546875" style="1" bestFit="1" customWidth="1"/>
    <col min="13550" max="13550" width="69.5703125" style="1" bestFit="1" customWidth="1"/>
    <col min="13551" max="13551" width="7.5703125" style="1" bestFit="1" customWidth="1"/>
    <col min="13552" max="13552" width="11.5703125" style="1" bestFit="1" customWidth="1"/>
    <col min="13553" max="13553" width="15.85546875" style="1" bestFit="1" customWidth="1"/>
    <col min="13554" max="13554" width="11.42578125" style="1" bestFit="1" customWidth="1"/>
    <col min="13555" max="13555" width="12.85546875" style="1" bestFit="1" customWidth="1"/>
    <col min="13556" max="13558" width="23.42578125" style="1" bestFit="1" customWidth="1"/>
    <col min="13559" max="13559" width="30.42578125" style="1" bestFit="1" customWidth="1"/>
    <col min="13560" max="13560" width="15.42578125" style="1" bestFit="1" customWidth="1"/>
    <col min="13561" max="13561" width="12.42578125" style="1" bestFit="1" customWidth="1"/>
    <col min="13562" max="13804" width="9.140625" style="1"/>
    <col min="13805" max="13805" width="9.85546875" style="1" bestFit="1" customWidth="1"/>
    <col min="13806" max="13806" width="69.5703125" style="1" bestFit="1" customWidth="1"/>
    <col min="13807" max="13807" width="7.5703125" style="1" bestFit="1" customWidth="1"/>
    <col min="13808" max="13808" width="11.5703125" style="1" bestFit="1" customWidth="1"/>
    <col min="13809" max="13809" width="15.85546875" style="1" bestFit="1" customWidth="1"/>
    <col min="13810" max="13810" width="11.42578125" style="1" bestFit="1" customWidth="1"/>
    <col min="13811" max="13811" width="12.85546875" style="1" bestFit="1" customWidth="1"/>
    <col min="13812" max="13814" width="23.42578125" style="1" bestFit="1" customWidth="1"/>
    <col min="13815" max="13815" width="30.42578125" style="1" bestFit="1" customWidth="1"/>
    <col min="13816" max="13816" width="15.42578125" style="1" bestFit="1" customWidth="1"/>
    <col min="13817" max="13817" width="12.42578125" style="1" bestFit="1" customWidth="1"/>
    <col min="13818" max="14060" width="9.140625" style="1"/>
    <col min="14061" max="14061" width="9.85546875" style="1" bestFit="1" customWidth="1"/>
    <col min="14062" max="14062" width="69.5703125" style="1" bestFit="1" customWidth="1"/>
    <col min="14063" max="14063" width="7.5703125" style="1" bestFit="1" customWidth="1"/>
    <col min="14064" max="14064" width="11.5703125" style="1" bestFit="1" customWidth="1"/>
    <col min="14065" max="14065" width="15.85546875" style="1" bestFit="1" customWidth="1"/>
    <col min="14066" max="14066" width="11.42578125" style="1" bestFit="1" customWidth="1"/>
    <col min="14067" max="14067" width="12.85546875" style="1" bestFit="1" customWidth="1"/>
    <col min="14068" max="14070" width="23.42578125" style="1" bestFit="1" customWidth="1"/>
    <col min="14071" max="14071" width="30.42578125" style="1" bestFit="1" customWidth="1"/>
    <col min="14072" max="14072" width="15.42578125" style="1" bestFit="1" customWidth="1"/>
    <col min="14073" max="14073" width="12.42578125" style="1" bestFit="1" customWidth="1"/>
    <col min="14074" max="14316" width="9.140625" style="1"/>
    <col min="14317" max="14317" width="9.85546875" style="1" bestFit="1" customWidth="1"/>
    <col min="14318" max="14318" width="69.5703125" style="1" bestFit="1" customWidth="1"/>
    <col min="14319" max="14319" width="7.5703125" style="1" bestFit="1" customWidth="1"/>
    <col min="14320" max="14320" width="11.5703125" style="1" bestFit="1" customWidth="1"/>
    <col min="14321" max="14321" width="15.85546875" style="1" bestFit="1" customWidth="1"/>
    <col min="14322" max="14322" width="11.42578125" style="1" bestFit="1" customWidth="1"/>
    <col min="14323" max="14323" width="12.85546875" style="1" bestFit="1" customWidth="1"/>
    <col min="14324" max="14326" width="23.42578125" style="1" bestFit="1" customWidth="1"/>
    <col min="14327" max="14327" width="30.42578125" style="1" bestFit="1" customWidth="1"/>
    <col min="14328" max="14328" width="15.42578125" style="1" bestFit="1" customWidth="1"/>
    <col min="14329" max="14329" width="12.42578125" style="1" bestFit="1" customWidth="1"/>
    <col min="14330" max="14572" width="9.140625" style="1"/>
    <col min="14573" max="14573" width="9.85546875" style="1" bestFit="1" customWidth="1"/>
    <col min="14574" max="14574" width="69.5703125" style="1" bestFit="1" customWidth="1"/>
    <col min="14575" max="14575" width="7.5703125" style="1" bestFit="1" customWidth="1"/>
    <col min="14576" max="14576" width="11.5703125" style="1" bestFit="1" customWidth="1"/>
    <col min="14577" max="14577" width="15.85546875" style="1" bestFit="1" customWidth="1"/>
    <col min="14578" max="14578" width="11.42578125" style="1" bestFit="1" customWidth="1"/>
    <col min="14579" max="14579" width="12.85546875" style="1" bestFit="1" customWidth="1"/>
    <col min="14580" max="14582" width="23.42578125" style="1" bestFit="1" customWidth="1"/>
    <col min="14583" max="14583" width="30.42578125" style="1" bestFit="1" customWidth="1"/>
    <col min="14584" max="14584" width="15.42578125" style="1" bestFit="1" customWidth="1"/>
    <col min="14585" max="14585" width="12.42578125" style="1" bestFit="1" customWidth="1"/>
    <col min="14586" max="14828" width="9.140625" style="1"/>
    <col min="14829" max="14829" width="9.85546875" style="1" bestFit="1" customWidth="1"/>
    <col min="14830" max="14830" width="69.5703125" style="1" bestFit="1" customWidth="1"/>
    <col min="14831" max="14831" width="7.5703125" style="1" bestFit="1" customWidth="1"/>
    <col min="14832" max="14832" width="11.5703125" style="1" bestFit="1" customWidth="1"/>
    <col min="14833" max="14833" width="15.85546875" style="1" bestFit="1" customWidth="1"/>
    <col min="14834" max="14834" width="11.42578125" style="1" bestFit="1" customWidth="1"/>
    <col min="14835" max="14835" width="12.85546875" style="1" bestFit="1" customWidth="1"/>
    <col min="14836" max="14838" width="23.42578125" style="1" bestFit="1" customWidth="1"/>
    <col min="14839" max="14839" width="30.42578125" style="1" bestFit="1" customWidth="1"/>
    <col min="14840" max="14840" width="15.42578125" style="1" bestFit="1" customWidth="1"/>
    <col min="14841" max="14841" width="12.42578125" style="1" bestFit="1" customWidth="1"/>
    <col min="14842" max="15084" width="9.140625" style="1"/>
    <col min="15085" max="15085" width="9.85546875" style="1" bestFit="1" customWidth="1"/>
    <col min="15086" max="15086" width="69.5703125" style="1" bestFit="1" customWidth="1"/>
    <col min="15087" max="15087" width="7.5703125" style="1" bestFit="1" customWidth="1"/>
    <col min="15088" max="15088" width="11.5703125" style="1" bestFit="1" customWidth="1"/>
    <col min="15089" max="15089" width="15.85546875" style="1" bestFit="1" customWidth="1"/>
    <col min="15090" max="15090" width="11.42578125" style="1" bestFit="1" customWidth="1"/>
    <col min="15091" max="15091" width="12.85546875" style="1" bestFit="1" customWidth="1"/>
    <col min="15092" max="15094" width="23.42578125" style="1" bestFit="1" customWidth="1"/>
    <col min="15095" max="15095" width="30.42578125" style="1" bestFit="1" customWidth="1"/>
    <col min="15096" max="15096" width="15.42578125" style="1" bestFit="1" customWidth="1"/>
    <col min="15097" max="15097" width="12.42578125" style="1" bestFit="1" customWidth="1"/>
    <col min="15098" max="15340" width="9.140625" style="1"/>
    <col min="15341" max="15341" width="9.85546875" style="1" bestFit="1" customWidth="1"/>
    <col min="15342" max="15342" width="69.5703125" style="1" bestFit="1" customWidth="1"/>
    <col min="15343" max="15343" width="7.5703125" style="1" bestFit="1" customWidth="1"/>
    <col min="15344" max="15344" width="11.5703125" style="1" bestFit="1" customWidth="1"/>
    <col min="15345" max="15345" width="15.85546875" style="1" bestFit="1" customWidth="1"/>
    <col min="15346" max="15346" width="11.42578125" style="1" bestFit="1" customWidth="1"/>
    <col min="15347" max="15347" width="12.85546875" style="1" bestFit="1" customWidth="1"/>
    <col min="15348" max="15350" width="23.42578125" style="1" bestFit="1" customWidth="1"/>
    <col min="15351" max="15351" width="30.42578125" style="1" bestFit="1" customWidth="1"/>
    <col min="15352" max="15352" width="15.42578125" style="1" bestFit="1" customWidth="1"/>
    <col min="15353" max="15353" width="12.42578125" style="1" bestFit="1" customWidth="1"/>
    <col min="15354" max="15596" width="9.140625" style="1"/>
    <col min="15597" max="15597" width="9.85546875" style="1" bestFit="1" customWidth="1"/>
    <col min="15598" max="15598" width="69.5703125" style="1" bestFit="1" customWidth="1"/>
    <col min="15599" max="15599" width="7.5703125" style="1" bestFit="1" customWidth="1"/>
    <col min="15600" max="15600" width="11.5703125" style="1" bestFit="1" customWidth="1"/>
    <col min="15601" max="15601" width="15.85546875" style="1" bestFit="1" customWidth="1"/>
    <col min="15602" max="15602" width="11.42578125" style="1" bestFit="1" customWidth="1"/>
    <col min="15603" max="15603" width="12.85546875" style="1" bestFit="1" customWidth="1"/>
    <col min="15604" max="15606" width="23.42578125" style="1" bestFit="1" customWidth="1"/>
    <col min="15607" max="15607" width="30.42578125" style="1" bestFit="1" customWidth="1"/>
    <col min="15608" max="15608" width="15.42578125" style="1" bestFit="1" customWidth="1"/>
    <col min="15609" max="15609" width="12.42578125" style="1" bestFit="1" customWidth="1"/>
    <col min="15610" max="15852" width="9.140625" style="1"/>
    <col min="15853" max="15853" width="9.85546875" style="1" bestFit="1" customWidth="1"/>
    <col min="15854" max="15854" width="69.5703125" style="1" bestFit="1" customWidth="1"/>
    <col min="15855" max="15855" width="7.5703125" style="1" bestFit="1" customWidth="1"/>
    <col min="15856" max="15856" width="11.5703125" style="1" bestFit="1" customWidth="1"/>
    <col min="15857" max="15857" width="15.85546875" style="1" bestFit="1" customWidth="1"/>
    <col min="15858" max="15858" width="11.42578125" style="1" bestFit="1" customWidth="1"/>
    <col min="15859" max="15859" width="12.85546875" style="1" bestFit="1" customWidth="1"/>
    <col min="15860" max="15862" width="23.42578125" style="1" bestFit="1" customWidth="1"/>
    <col min="15863" max="15863" width="30.42578125" style="1" bestFit="1" customWidth="1"/>
    <col min="15864" max="15864" width="15.42578125" style="1" bestFit="1" customWidth="1"/>
    <col min="15865" max="15865" width="12.42578125" style="1" bestFit="1" customWidth="1"/>
    <col min="15866" max="16108" width="9.140625" style="1"/>
    <col min="16109" max="16109" width="9.85546875" style="1" bestFit="1" customWidth="1"/>
    <col min="16110" max="16110" width="69.5703125" style="1" bestFit="1" customWidth="1"/>
    <col min="16111" max="16111" width="7.5703125" style="1" bestFit="1" customWidth="1"/>
    <col min="16112" max="16112" width="11.5703125" style="1" bestFit="1" customWidth="1"/>
    <col min="16113" max="16113" width="15.85546875" style="1" bestFit="1" customWidth="1"/>
    <col min="16114" max="16114" width="11.42578125" style="1" bestFit="1" customWidth="1"/>
    <col min="16115" max="16115" width="12.85546875" style="1" bestFit="1" customWidth="1"/>
    <col min="16116" max="16118" width="23.42578125" style="1" bestFit="1" customWidth="1"/>
    <col min="16119" max="16119" width="30.42578125" style="1" bestFit="1" customWidth="1"/>
    <col min="16120" max="16120" width="15.42578125" style="1" bestFit="1" customWidth="1"/>
    <col min="16121" max="16121" width="12.42578125" style="1" bestFit="1" customWidth="1"/>
    <col min="16122" max="16348" width="9.140625" style="1"/>
    <col min="16349" max="16378" width="9.140625" style="1" customWidth="1"/>
    <col min="16379" max="16384" width="9.140625" style="1"/>
  </cols>
  <sheetData>
    <row r="1" spans="1:12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x14ac:dyDescent="0.2">
      <c r="A2" s="104" t="s">
        <v>134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2" x14ac:dyDescent="0.2">
      <c r="A3" s="104" t="s">
        <v>135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2" x14ac:dyDescent="0.2">
      <c r="A4" s="104" t="s">
        <v>80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2" s="2" customFormat="1" ht="29.25" customHeight="1" x14ac:dyDescent="0.2">
      <c r="A5" s="105" t="s">
        <v>1</v>
      </c>
      <c r="B5" s="106" t="s">
        <v>2</v>
      </c>
      <c r="C5" s="106" t="s">
        <v>3</v>
      </c>
      <c r="D5" s="108" t="s">
        <v>4</v>
      </c>
      <c r="E5" s="106" t="s">
        <v>5</v>
      </c>
      <c r="F5" s="106"/>
      <c r="G5" s="107" t="s">
        <v>6</v>
      </c>
      <c r="H5" s="109" t="s">
        <v>7</v>
      </c>
      <c r="I5" s="109"/>
      <c r="J5" s="107" t="s">
        <v>0</v>
      </c>
    </row>
    <row r="6" spans="1:12" s="2" customFormat="1" ht="38.25" x14ac:dyDescent="0.2">
      <c r="A6" s="105"/>
      <c r="B6" s="106"/>
      <c r="C6" s="106"/>
      <c r="D6" s="108"/>
      <c r="E6" s="16" t="s">
        <v>8</v>
      </c>
      <c r="F6" s="16" t="s">
        <v>9</v>
      </c>
      <c r="G6" s="107"/>
      <c r="H6" s="17" t="s">
        <v>8</v>
      </c>
      <c r="I6" s="17" t="s">
        <v>9</v>
      </c>
      <c r="J6" s="107"/>
    </row>
    <row r="7" spans="1:12" s="2" customFormat="1" ht="14.25" x14ac:dyDescent="0.2">
      <c r="A7" s="22"/>
      <c r="B7" s="30" t="s">
        <v>10</v>
      </c>
      <c r="C7" s="31"/>
      <c r="D7" s="33"/>
      <c r="E7" s="32"/>
      <c r="F7" s="32"/>
      <c r="G7" s="32"/>
      <c r="H7" s="33"/>
      <c r="I7" s="33"/>
      <c r="J7" s="33"/>
    </row>
    <row r="8" spans="1:12" x14ac:dyDescent="0.2">
      <c r="A8" s="22" t="s">
        <v>18</v>
      </c>
      <c r="B8" s="30" t="s">
        <v>19</v>
      </c>
      <c r="C8" s="31"/>
      <c r="D8" s="39"/>
      <c r="E8" s="34"/>
      <c r="F8" s="34"/>
      <c r="G8" s="34"/>
      <c r="H8" s="35">
        <f>SUM(H9:H11)</f>
        <v>0</v>
      </c>
      <c r="I8" s="35">
        <f t="shared" ref="I8:J8" si="0">SUM(I9:I11)</f>
        <v>0</v>
      </c>
      <c r="J8" s="35">
        <f t="shared" si="0"/>
        <v>0</v>
      </c>
      <c r="L8" s="11"/>
    </row>
    <row r="9" spans="1:12" x14ac:dyDescent="0.2">
      <c r="A9" s="23" t="s">
        <v>20</v>
      </c>
      <c r="B9" s="36" t="s">
        <v>120</v>
      </c>
      <c r="C9" s="31" t="s">
        <v>12</v>
      </c>
      <c r="D9" s="92">
        <v>450</v>
      </c>
      <c r="E9" s="34"/>
      <c r="F9" s="95"/>
      <c r="G9" s="34">
        <f>E9+F9</f>
        <v>0</v>
      </c>
      <c r="H9" s="34">
        <f t="shared" ref="H9" si="1">E9*D9</f>
        <v>0</v>
      </c>
      <c r="I9" s="34">
        <f t="shared" ref="I9" si="2">F9*D9</f>
        <v>0</v>
      </c>
      <c r="J9" s="34">
        <f t="shared" ref="J9" si="3">I9+H9</f>
        <v>0</v>
      </c>
      <c r="L9" s="11"/>
    </row>
    <row r="10" spans="1:12" x14ac:dyDescent="0.2">
      <c r="A10" s="23" t="s">
        <v>96</v>
      </c>
      <c r="B10" s="36" t="s">
        <v>121</v>
      </c>
      <c r="C10" s="31" t="s">
        <v>12</v>
      </c>
      <c r="D10" s="92">
        <v>450</v>
      </c>
      <c r="E10" s="34"/>
      <c r="F10" s="95"/>
      <c r="G10" s="34">
        <f t="shared" ref="G10:G11" si="4">E10+F10</f>
        <v>0</v>
      </c>
      <c r="H10" s="34">
        <f t="shared" ref="H10" si="5">E10*D10</f>
        <v>0</v>
      </c>
      <c r="I10" s="34">
        <f t="shared" ref="I10" si="6">F10*D10</f>
        <v>0</v>
      </c>
      <c r="J10" s="34">
        <f t="shared" ref="J10" si="7">I10+H10</f>
        <v>0</v>
      </c>
      <c r="L10" s="11"/>
    </row>
    <row r="11" spans="1:12" ht="25.5" x14ac:dyDescent="0.2">
      <c r="A11" s="23" t="s">
        <v>96</v>
      </c>
      <c r="B11" s="36" t="s">
        <v>64</v>
      </c>
      <c r="C11" s="31" t="s">
        <v>12</v>
      </c>
      <c r="D11" s="92">
        <v>300</v>
      </c>
      <c r="E11" s="34"/>
      <c r="F11" s="34"/>
      <c r="G11" s="34">
        <f t="shared" si="4"/>
        <v>0</v>
      </c>
      <c r="H11" s="34">
        <f t="shared" ref="H11" si="8">E11*D11</f>
        <v>0</v>
      </c>
      <c r="I11" s="34">
        <f t="shared" ref="I11" si="9">F11*D11</f>
        <v>0</v>
      </c>
      <c r="J11" s="34">
        <f t="shared" ref="J11" si="10">I11+H11</f>
        <v>0</v>
      </c>
      <c r="L11" s="11"/>
    </row>
    <row r="12" spans="1:12" s="2" customFormat="1" ht="14.25" x14ac:dyDescent="0.2">
      <c r="A12" s="88"/>
      <c r="B12" s="30" t="s">
        <v>131</v>
      </c>
      <c r="C12" s="31"/>
      <c r="D12" s="93"/>
      <c r="E12" s="32"/>
      <c r="F12" s="32"/>
      <c r="G12" s="32"/>
      <c r="H12" s="33">
        <f>SUM(H13:H13)</f>
        <v>0</v>
      </c>
      <c r="I12" s="33">
        <f>SUM(I13:I13)</f>
        <v>0</v>
      </c>
      <c r="J12" s="33">
        <f>SUM(J13:J13)</f>
        <v>0</v>
      </c>
    </row>
    <row r="13" spans="1:12" ht="22.5" customHeight="1" x14ac:dyDescent="0.2">
      <c r="A13" s="13"/>
      <c r="B13" s="14" t="s">
        <v>122</v>
      </c>
      <c r="C13" s="21" t="s">
        <v>28</v>
      </c>
      <c r="D13" s="94">
        <v>150</v>
      </c>
      <c r="E13" s="34"/>
      <c r="F13" s="34"/>
      <c r="G13" s="34">
        <f t="shared" ref="G13" si="11">E13+F13</f>
        <v>0</v>
      </c>
      <c r="H13" s="34">
        <f>E13*D13</f>
        <v>0</v>
      </c>
      <c r="I13" s="34">
        <f t="shared" ref="I13" si="12">F13*D13</f>
        <v>0</v>
      </c>
      <c r="J13" s="34">
        <f>H13+I13</f>
        <v>0</v>
      </c>
      <c r="L13" s="11"/>
    </row>
    <row r="14" spans="1:12" x14ac:dyDescent="0.2">
      <c r="A14" s="37"/>
      <c r="B14" s="41" t="s">
        <v>22</v>
      </c>
      <c r="C14" s="38"/>
      <c r="D14" s="42"/>
      <c r="E14" s="42"/>
      <c r="F14" s="42"/>
      <c r="G14" s="42"/>
      <c r="H14" s="43">
        <f>H8+H12</f>
        <v>0</v>
      </c>
      <c r="I14" s="43">
        <f>I8+I12</f>
        <v>0</v>
      </c>
      <c r="J14" s="43">
        <f>J8+J12</f>
        <v>0</v>
      </c>
    </row>
    <row r="15" spans="1:12" x14ac:dyDescent="0.2">
      <c r="A15" s="37"/>
      <c r="B15" s="41" t="s">
        <v>23</v>
      </c>
      <c r="C15" s="38"/>
      <c r="D15" s="42"/>
      <c r="E15" s="43"/>
      <c r="F15" s="42"/>
      <c r="G15" s="42"/>
      <c r="H15" s="44">
        <f>H14*0.2</f>
        <v>0</v>
      </c>
      <c r="I15" s="44">
        <f>I14*0.2</f>
        <v>0</v>
      </c>
      <c r="J15" s="44">
        <f>J14*0.2</f>
        <v>0</v>
      </c>
    </row>
    <row r="16" spans="1:12" x14ac:dyDescent="0.2">
      <c r="A16" s="37"/>
      <c r="B16" s="41" t="s">
        <v>24</v>
      </c>
      <c r="C16" s="38"/>
      <c r="D16" s="42"/>
      <c r="E16" s="45"/>
      <c r="F16" s="42"/>
      <c r="G16" s="42"/>
      <c r="H16" s="43">
        <f>H15+H14</f>
        <v>0</v>
      </c>
      <c r="I16" s="43">
        <f>I15+I14</f>
        <v>0</v>
      </c>
      <c r="J16" s="43">
        <f>J15+J14</f>
        <v>0</v>
      </c>
    </row>
    <row r="17" spans="1:10" x14ac:dyDescent="0.2">
      <c r="D17" s="82"/>
      <c r="E17" s="82"/>
      <c r="F17" s="82"/>
      <c r="G17" s="82"/>
      <c r="H17" s="82"/>
      <c r="I17" s="82"/>
      <c r="J17" s="82"/>
    </row>
    <row r="18" spans="1:10" x14ac:dyDescent="0.2">
      <c r="B18" s="89" t="s">
        <v>123</v>
      </c>
      <c r="H18" s="89" t="s">
        <v>124</v>
      </c>
    </row>
    <row r="19" spans="1:10" ht="25.5" x14ac:dyDescent="0.2">
      <c r="B19" s="90" t="s">
        <v>127</v>
      </c>
      <c r="H19" s="15" t="s">
        <v>128</v>
      </c>
    </row>
    <row r="20" spans="1:10" ht="54.75" customHeight="1" x14ac:dyDescent="0.2">
      <c r="A20" s="15"/>
      <c r="B20" s="91" t="s">
        <v>129</v>
      </c>
      <c r="C20" s="91"/>
      <c r="D20" s="91"/>
      <c r="E20" s="91"/>
      <c r="F20" s="91"/>
      <c r="G20" s="91"/>
      <c r="H20" s="91" t="s">
        <v>130</v>
      </c>
      <c r="I20" s="91"/>
      <c r="J20" s="15"/>
    </row>
    <row r="21" spans="1:10" x14ac:dyDescent="0.2">
      <c r="A21" s="15"/>
      <c r="B21" s="27"/>
      <c r="C21" s="47"/>
      <c r="D21" s="15"/>
      <c r="E21" s="15"/>
      <c r="F21" s="15"/>
      <c r="G21" s="15"/>
      <c r="H21" s="15"/>
      <c r="I21" s="15"/>
      <c r="J21" s="15"/>
    </row>
    <row r="22" spans="1:10" x14ac:dyDescent="0.2">
      <c r="A22" s="15"/>
      <c r="B22" s="27"/>
      <c r="C22" s="48"/>
      <c r="D22" s="15"/>
      <c r="E22" s="15"/>
      <c r="F22" s="15"/>
      <c r="G22" s="15"/>
      <c r="H22" s="15"/>
      <c r="I22" s="15"/>
      <c r="J22" s="15"/>
    </row>
  </sheetData>
  <autoFilter ref="A5:J16">
    <filterColumn colId="4" showButton="0"/>
    <filterColumn colId="7" showButton="0"/>
  </autoFilter>
  <mergeCells count="11">
    <mergeCell ref="A2:J2"/>
    <mergeCell ref="A3:J3"/>
    <mergeCell ref="A4:J4"/>
    <mergeCell ref="A5:A6"/>
    <mergeCell ref="B5:B6"/>
    <mergeCell ref="J5:J6"/>
    <mergeCell ref="C5:C6"/>
    <mergeCell ref="D5:D6"/>
    <mergeCell ref="E5:F5"/>
    <mergeCell ref="G5:G6"/>
    <mergeCell ref="H5:I5"/>
  </mergeCells>
  <conditionalFormatting sqref="E9:E10">
    <cfRule type="containsBlanks" dxfId="16" priority="240">
      <formula>LEN(TRIM(E9))=0</formula>
    </cfRule>
  </conditionalFormatting>
  <conditionalFormatting sqref="F9:F10">
    <cfRule type="containsBlanks" dxfId="15" priority="230">
      <formula>LEN(TRIM(F9))=0</formula>
    </cfRule>
  </conditionalFormatting>
  <conditionalFormatting sqref="E11">
    <cfRule type="containsBlanks" dxfId="14" priority="4">
      <formula>LEN(TRIM(E11))=0</formula>
    </cfRule>
  </conditionalFormatting>
  <conditionalFormatting sqref="F11">
    <cfRule type="containsBlanks" dxfId="13" priority="3">
      <formula>LEN(TRIM(F11))=0</formula>
    </cfRule>
  </conditionalFormatting>
  <conditionalFormatting sqref="E13">
    <cfRule type="containsBlanks" dxfId="12" priority="2">
      <formula>LEN(TRIM(E13))=0</formula>
    </cfRule>
  </conditionalFormatting>
  <conditionalFormatting sqref="F13">
    <cfRule type="containsBlanks" dxfId="11" priority="1">
      <formula>LEN(TRIM(F13))=0</formula>
    </cfRule>
  </conditionalFormatting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67"/>
  <sheetViews>
    <sheetView view="pageBreakPreview" topLeftCell="A49" zoomScale="115" zoomScaleNormal="40" zoomScaleSheetLayoutView="115" workbookViewId="0">
      <selection activeCell="B63" sqref="B63"/>
    </sheetView>
  </sheetViews>
  <sheetFormatPr defaultRowHeight="15" x14ac:dyDescent="0.2"/>
  <cols>
    <col min="1" max="1" width="9.140625" style="64"/>
    <col min="2" max="2" width="46.7109375" style="64" customWidth="1"/>
    <col min="3" max="3" width="7.42578125" style="64" bestFit="1" customWidth="1"/>
    <col min="4" max="4" width="8.7109375" style="64" customWidth="1"/>
    <col min="5" max="5" width="17.42578125" style="64" customWidth="1"/>
    <col min="6" max="6" width="15.85546875" style="64" customWidth="1"/>
    <col min="7" max="7" width="18.85546875" style="64" customWidth="1"/>
    <col min="8" max="8" width="22.85546875" style="64" customWidth="1"/>
    <col min="9" max="9" width="12.7109375" style="64" customWidth="1"/>
    <col min="10" max="10" width="25.140625" style="64" customWidth="1"/>
    <col min="11" max="238" width="9.140625" style="3"/>
    <col min="239" max="239" width="6.5703125" style="3" bestFit="1" customWidth="1"/>
    <col min="240" max="240" width="69.5703125" style="3" bestFit="1" customWidth="1"/>
    <col min="241" max="241" width="7.5703125" style="3" bestFit="1" customWidth="1"/>
    <col min="242" max="242" width="8.5703125" style="3" bestFit="1" customWidth="1"/>
    <col min="243" max="243" width="15.85546875" style="3" bestFit="1" customWidth="1"/>
    <col min="244" max="244" width="11.42578125" style="3" bestFit="1" customWidth="1"/>
    <col min="245" max="245" width="12.85546875" style="3" bestFit="1" customWidth="1"/>
    <col min="246" max="248" width="23.42578125" style="3" bestFit="1" customWidth="1"/>
    <col min="249" max="249" width="23.140625" style="3" bestFit="1" customWidth="1"/>
    <col min="250" max="250" width="15.42578125" style="3" bestFit="1" customWidth="1"/>
    <col min="251" max="251" width="12.42578125" style="3" bestFit="1" customWidth="1"/>
    <col min="252" max="494" width="9.140625" style="3"/>
    <col min="495" max="495" width="6.5703125" style="3" bestFit="1" customWidth="1"/>
    <col min="496" max="496" width="69.5703125" style="3" bestFit="1" customWidth="1"/>
    <col min="497" max="497" width="7.5703125" style="3" bestFit="1" customWidth="1"/>
    <col min="498" max="498" width="8.5703125" style="3" bestFit="1" customWidth="1"/>
    <col min="499" max="499" width="15.85546875" style="3" bestFit="1" customWidth="1"/>
    <col min="500" max="500" width="11.42578125" style="3" bestFit="1" customWidth="1"/>
    <col min="501" max="501" width="12.85546875" style="3" bestFit="1" customWidth="1"/>
    <col min="502" max="504" width="23.42578125" style="3" bestFit="1" customWidth="1"/>
    <col min="505" max="505" width="23.140625" style="3" bestFit="1" customWidth="1"/>
    <col min="506" max="506" width="15.42578125" style="3" bestFit="1" customWidth="1"/>
    <col min="507" max="507" width="12.42578125" style="3" bestFit="1" customWidth="1"/>
    <col min="508" max="750" width="9.140625" style="3"/>
    <col min="751" max="751" width="6.5703125" style="3" bestFit="1" customWidth="1"/>
    <col min="752" max="752" width="69.5703125" style="3" bestFit="1" customWidth="1"/>
    <col min="753" max="753" width="7.5703125" style="3" bestFit="1" customWidth="1"/>
    <col min="754" max="754" width="8.5703125" style="3" bestFit="1" customWidth="1"/>
    <col min="755" max="755" width="15.85546875" style="3" bestFit="1" customWidth="1"/>
    <col min="756" max="756" width="11.42578125" style="3" bestFit="1" customWidth="1"/>
    <col min="757" max="757" width="12.85546875" style="3" bestFit="1" customWidth="1"/>
    <col min="758" max="760" width="23.42578125" style="3" bestFit="1" customWidth="1"/>
    <col min="761" max="761" width="23.140625" style="3" bestFit="1" customWidth="1"/>
    <col min="762" max="762" width="15.42578125" style="3" bestFit="1" customWidth="1"/>
    <col min="763" max="763" width="12.42578125" style="3" bestFit="1" customWidth="1"/>
    <col min="764" max="1006" width="9.140625" style="3"/>
    <col min="1007" max="1007" width="6.5703125" style="3" bestFit="1" customWidth="1"/>
    <col min="1008" max="1008" width="69.5703125" style="3" bestFit="1" customWidth="1"/>
    <col min="1009" max="1009" width="7.5703125" style="3" bestFit="1" customWidth="1"/>
    <col min="1010" max="1010" width="8.5703125" style="3" bestFit="1" customWidth="1"/>
    <col min="1011" max="1011" width="15.85546875" style="3" bestFit="1" customWidth="1"/>
    <col min="1012" max="1012" width="11.42578125" style="3" bestFit="1" customWidth="1"/>
    <col min="1013" max="1013" width="12.85546875" style="3" bestFit="1" customWidth="1"/>
    <col min="1014" max="1016" width="23.42578125" style="3" bestFit="1" customWidth="1"/>
    <col min="1017" max="1017" width="23.140625" style="3" bestFit="1" customWidth="1"/>
    <col min="1018" max="1018" width="15.42578125" style="3" bestFit="1" customWidth="1"/>
    <col min="1019" max="1019" width="12.42578125" style="3" bestFit="1" customWidth="1"/>
    <col min="1020" max="1262" width="9.140625" style="3"/>
    <col min="1263" max="1263" width="6.5703125" style="3" bestFit="1" customWidth="1"/>
    <col min="1264" max="1264" width="69.5703125" style="3" bestFit="1" customWidth="1"/>
    <col min="1265" max="1265" width="7.5703125" style="3" bestFit="1" customWidth="1"/>
    <col min="1266" max="1266" width="8.5703125" style="3" bestFit="1" customWidth="1"/>
    <col min="1267" max="1267" width="15.85546875" style="3" bestFit="1" customWidth="1"/>
    <col min="1268" max="1268" width="11.42578125" style="3" bestFit="1" customWidth="1"/>
    <col min="1269" max="1269" width="12.85546875" style="3" bestFit="1" customWidth="1"/>
    <col min="1270" max="1272" width="23.42578125" style="3" bestFit="1" customWidth="1"/>
    <col min="1273" max="1273" width="23.140625" style="3" bestFit="1" customWidth="1"/>
    <col min="1274" max="1274" width="15.42578125" style="3" bestFit="1" customWidth="1"/>
    <col min="1275" max="1275" width="12.42578125" style="3" bestFit="1" customWidth="1"/>
    <col min="1276" max="1518" width="9.140625" style="3"/>
    <col min="1519" max="1519" width="6.5703125" style="3" bestFit="1" customWidth="1"/>
    <col min="1520" max="1520" width="69.5703125" style="3" bestFit="1" customWidth="1"/>
    <col min="1521" max="1521" width="7.5703125" style="3" bestFit="1" customWidth="1"/>
    <col min="1522" max="1522" width="8.5703125" style="3" bestFit="1" customWidth="1"/>
    <col min="1523" max="1523" width="15.85546875" style="3" bestFit="1" customWidth="1"/>
    <col min="1524" max="1524" width="11.42578125" style="3" bestFit="1" customWidth="1"/>
    <col min="1525" max="1525" width="12.85546875" style="3" bestFit="1" customWidth="1"/>
    <col min="1526" max="1528" width="23.42578125" style="3" bestFit="1" customWidth="1"/>
    <col min="1529" max="1529" width="23.140625" style="3" bestFit="1" customWidth="1"/>
    <col min="1530" max="1530" width="15.42578125" style="3" bestFit="1" customWidth="1"/>
    <col min="1531" max="1531" width="12.42578125" style="3" bestFit="1" customWidth="1"/>
    <col min="1532" max="1774" width="9.140625" style="3"/>
    <col min="1775" max="1775" width="6.5703125" style="3" bestFit="1" customWidth="1"/>
    <col min="1776" max="1776" width="69.5703125" style="3" bestFit="1" customWidth="1"/>
    <col min="1777" max="1777" width="7.5703125" style="3" bestFit="1" customWidth="1"/>
    <col min="1778" max="1778" width="8.5703125" style="3" bestFit="1" customWidth="1"/>
    <col min="1779" max="1779" width="15.85546875" style="3" bestFit="1" customWidth="1"/>
    <col min="1780" max="1780" width="11.42578125" style="3" bestFit="1" customWidth="1"/>
    <col min="1781" max="1781" width="12.85546875" style="3" bestFit="1" customWidth="1"/>
    <col min="1782" max="1784" width="23.42578125" style="3" bestFit="1" customWidth="1"/>
    <col min="1785" max="1785" width="23.140625" style="3" bestFit="1" customWidth="1"/>
    <col min="1786" max="1786" width="15.42578125" style="3" bestFit="1" customWidth="1"/>
    <col min="1787" max="1787" width="12.42578125" style="3" bestFit="1" customWidth="1"/>
    <col min="1788" max="2030" width="9.140625" style="3"/>
    <col min="2031" max="2031" width="6.5703125" style="3" bestFit="1" customWidth="1"/>
    <col min="2032" max="2032" width="69.5703125" style="3" bestFit="1" customWidth="1"/>
    <col min="2033" max="2033" width="7.5703125" style="3" bestFit="1" customWidth="1"/>
    <col min="2034" max="2034" width="8.5703125" style="3" bestFit="1" customWidth="1"/>
    <col min="2035" max="2035" width="15.85546875" style="3" bestFit="1" customWidth="1"/>
    <col min="2036" max="2036" width="11.42578125" style="3" bestFit="1" customWidth="1"/>
    <col min="2037" max="2037" width="12.85546875" style="3" bestFit="1" customWidth="1"/>
    <col min="2038" max="2040" width="23.42578125" style="3" bestFit="1" customWidth="1"/>
    <col min="2041" max="2041" width="23.140625" style="3" bestFit="1" customWidth="1"/>
    <col min="2042" max="2042" width="15.42578125" style="3" bestFit="1" customWidth="1"/>
    <col min="2043" max="2043" width="12.42578125" style="3" bestFit="1" customWidth="1"/>
    <col min="2044" max="2286" width="9.140625" style="3"/>
    <col min="2287" max="2287" width="6.5703125" style="3" bestFit="1" customWidth="1"/>
    <col min="2288" max="2288" width="69.5703125" style="3" bestFit="1" customWidth="1"/>
    <col min="2289" max="2289" width="7.5703125" style="3" bestFit="1" customWidth="1"/>
    <col min="2290" max="2290" width="8.5703125" style="3" bestFit="1" customWidth="1"/>
    <col min="2291" max="2291" width="15.85546875" style="3" bestFit="1" customWidth="1"/>
    <col min="2292" max="2292" width="11.42578125" style="3" bestFit="1" customWidth="1"/>
    <col min="2293" max="2293" width="12.85546875" style="3" bestFit="1" customWidth="1"/>
    <col min="2294" max="2296" width="23.42578125" style="3" bestFit="1" customWidth="1"/>
    <col min="2297" max="2297" width="23.140625" style="3" bestFit="1" customWidth="1"/>
    <col min="2298" max="2298" width="15.42578125" style="3" bestFit="1" customWidth="1"/>
    <col min="2299" max="2299" width="12.42578125" style="3" bestFit="1" customWidth="1"/>
    <col min="2300" max="2542" width="9.140625" style="3"/>
    <col min="2543" max="2543" width="6.5703125" style="3" bestFit="1" customWidth="1"/>
    <col min="2544" max="2544" width="69.5703125" style="3" bestFit="1" customWidth="1"/>
    <col min="2545" max="2545" width="7.5703125" style="3" bestFit="1" customWidth="1"/>
    <col min="2546" max="2546" width="8.5703125" style="3" bestFit="1" customWidth="1"/>
    <col min="2547" max="2547" width="15.85546875" style="3" bestFit="1" customWidth="1"/>
    <col min="2548" max="2548" width="11.42578125" style="3" bestFit="1" customWidth="1"/>
    <col min="2549" max="2549" width="12.85546875" style="3" bestFit="1" customWidth="1"/>
    <col min="2550" max="2552" width="23.42578125" style="3" bestFit="1" customWidth="1"/>
    <col min="2553" max="2553" width="23.140625" style="3" bestFit="1" customWidth="1"/>
    <col min="2554" max="2554" width="15.42578125" style="3" bestFit="1" customWidth="1"/>
    <col min="2555" max="2555" width="12.42578125" style="3" bestFit="1" customWidth="1"/>
    <col min="2556" max="2798" width="9.140625" style="3"/>
    <col min="2799" max="2799" width="6.5703125" style="3" bestFit="1" customWidth="1"/>
    <col min="2800" max="2800" width="69.5703125" style="3" bestFit="1" customWidth="1"/>
    <col min="2801" max="2801" width="7.5703125" style="3" bestFit="1" customWidth="1"/>
    <col min="2802" max="2802" width="8.5703125" style="3" bestFit="1" customWidth="1"/>
    <col min="2803" max="2803" width="15.85546875" style="3" bestFit="1" customWidth="1"/>
    <col min="2804" max="2804" width="11.42578125" style="3" bestFit="1" customWidth="1"/>
    <col min="2805" max="2805" width="12.85546875" style="3" bestFit="1" customWidth="1"/>
    <col min="2806" max="2808" width="23.42578125" style="3" bestFit="1" customWidth="1"/>
    <col min="2809" max="2809" width="23.140625" style="3" bestFit="1" customWidth="1"/>
    <col min="2810" max="2810" width="15.42578125" style="3" bestFit="1" customWidth="1"/>
    <col min="2811" max="2811" width="12.42578125" style="3" bestFit="1" customWidth="1"/>
    <col min="2812" max="3054" width="9.140625" style="3"/>
    <col min="3055" max="3055" width="6.5703125" style="3" bestFit="1" customWidth="1"/>
    <col min="3056" max="3056" width="69.5703125" style="3" bestFit="1" customWidth="1"/>
    <col min="3057" max="3057" width="7.5703125" style="3" bestFit="1" customWidth="1"/>
    <col min="3058" max="3058" width="8.5703125" style="3" bestFit="1" customWidth="1"/>
    <col min="3059" max="3059" width="15.85546875" style="3" bestFit="1" customWidth="1"/>
    <col min="3060" max="3060" width="11.42578125" style="3" bestFit="1" customWidth="1"/>
    <col min="3061" max="3061" width="12.85546875" style="3" bestFit="1" customWidth="1"/>
    <col min="3062" max="3064" width="23.42578125" style="3" bestFit="1" customWidth="1"/>
    <col min="3065" max="3065" width="23.140625" style="3" bestFit="1" customWidth="1"/>
    <col min="3066" max="3066" width="15.42578125" style="3" bestFit="1" customWidth="1"/>
    <col min="3067" max="3067" width="12.42578125" style="3" bestFit="1" customWidth="1"/>
    <col min="3068" max="3310" width="9.140625" style="3"/>
    <col min="3311" max="3311" width="6.5703125" style="3" bestFit="1" customWidth="1"/>
    <col min="3312" max="3312" width="69.5703125" style="3" bestFit="1" customWidth="1"/>
    <col min="3313" max="3313" width="7.5703125" style="3" bestFit="1" customWidth="1"/>
    <col min="3314" max="3314" width="8.5703125" style="3" bestFit="1" customWidth="1"/>
    <col min="3315" max="3315" width="15.85546875" style="3" bestFit="1" customWidth="1"/>
    <col min="3316" max="3316" width="11.42578125" style="3" bestFit="1" customWidth="1"/>
    <col min="3317" max="3317" width="12.85546875" style="3" bestFit="1" customWidth="1"/>
    <col min="3318" max="3320" width="23.42578125" style="3" bestFit="1" customWidth="1"/>
    <col min="3321" max="3321" width="23.140625" style="3" bestFit="1" customWidth="1"/>
    <col min="3322" max="3322" width="15.42578125" style="3" bestFit="1" customWidth="1"/>
    <col min="3323" max="3323" width="12.42578125" style="3" bestFit="1" customWidth="1"/>
    <col min="3324" max="3566" width="9.140625" style="3"/>
    <col min="3567" max="3567" width="6.5703125" style="3" bestFit="1" customWidth="1"/>
    <col min="3568" max="3568" width="69.5703125" style="3" bestFit="1" customWidth="1"/>
    <col min="3569" max="3569" width="7.5703125" style="3" bestFit="1" customWidth="1"/>
    <col min="3570" max="3570" width="8.5703125" style="3" bestFit="1" customWidth="1"/>
    <col min="3571" max="3571" width="15.85546875" style="3" bestFit="1" customWidth="1"/>
    <col min="3572" max="3572" width="11.42578125" style="3" bestFit="1" customWidth="1"/>
    <col min="3573" max="3573" width="12.85546875" style="3" bestFit="1" customWidth="1"/>
    <col min="3574" max="3576" width="23.42578125" style="3" bestFit="1" customWidth="1"/>
    <col min="3577" max="3577" width="23.140625" style="3" bestFit="1" customWidth="1"/>
    <col min="3578" max="3578" width="15.42578125" style="3" bestFit="1" customWidth="1"/>
    <col min="3579" max="3579" width="12.42578125" style="3" bestFit="1" customWidth="1"/>
    <col min="3580" max="3822" width="9.140625" style="3"/>
    <col min="3823" max="3823" width="6.5703125" style="3" bestFit="1" customWidth="1"/>
    <col min="3824" max="3824" width="69.5703125" style="3" bestFit="1" customWidth="1"/>
    <col min="3825" max="3825" width="7.5703125" style="3" bestFit="1" customWidth="1"/>
    <col min="3826" max="3826" width="8.5703125" style="3" bestFit="1" customWidth="1"/>
    <col min="3827" max="3827" width="15.85546875" style="3" bestFit="1" customWidth="1"/>
    <col min="3828" max="3828" width="11.42578125" style="3" bestFit="1" customWidth="1"/>
    <col min="3829" max="3829" width="12.85546875" style="3" bestFit="1" customWidth="1"/>
    <col min="3830" max="3832" width="23.42578125" style="3" bestFit="1" customWidth="1"/>
    <col min="3833" max="3833" width="23.140625" style="3" bestFit="1" customWidth="1"/>
    <col min="3834" max="3834" width="15.42578125" style="3" bestFit="1" customWidth="1"/>
    <col min="3835" max="3835" width="12.42578125" style="3" bestFit="1" customWidth="1"/>
    <col min="3836" max="4078" width="9.140625" style="3"/>
    <col min="4079" max="4079" width="6.5703125" style="3" bestFit="1" customWidth="1"/>
    <col min="4080" max="4080" width="69.5703125" style="3" bestFit="1" customWidth="1"/>
    <col min="4081" max="4081" width="7.5703125" style="3" bestFit="1" customWidth="1"/>
    <col min="4082" max="4082" width="8.5703125" style="3" bestFit="1" customWidth="1"/>
    <col min="4083" max="4083" width="15.85546875" style="3" bestFit="1" customWidth="1"/>
    <col min="4084" max="4084" width="11.42578125" style="3" bestFit="1" customWidth="1"/>
    <col min="4085" max="4085" width="12.85546875" style="3" bestFit="1" customWidth="1"/>
    <col min="4086" max="4088" width="23.42578125" style="3" bestFit="1" customWidth="1"/>
    <col min="4089" max="4089" width="23.140625" style="3" bestFit="1" customWidth="1"/>
    <col min="4090" max="4090" width="15.42578125" style="3" bestFit="1" customWidth="1"/>
    <col min="4091" max="4091" width="12.42578125" style="3" bestFit="1" customWidth="1"/>
    <col min="4092" max="4334" width="9.140625" style="3"/>
    <col min="4335" max="4335" width="6.5703125" style="3" bestFit="1" customWidth="1"/>
    <col min="4336" max="4336" width="69.5703125" style="3" bestFit="1" customWidth="1"/>
    <col min="4337" max="4337" width="7.5703125" style="3" bestFit="1" customWidth="1"/>
    <col min="4338" max="4338" width="8.5703125" style="3" bestFit="1" customWidth="1"/>
    <col min="4339" max="4339" width="15.85546875" style="3" bestFit="1" customWidth="1"/>
    <col min="4340" max="4340" width="11.42578125" style="3" bestFit="1" customWidth="1"/>
    <col min="4341" max="4341" width="12.85546875" style="3" bestFit="1" customWidth="1"/>
    <col min="4342" max="4344" width="23.42578125" style="3" bestFit="1" customWidth="1"/>
    <col min="4345" max="4345" width="23.140625" style="3" bestFit="1" customWidth="1"/>
    <col min="4346" max="4346" width="15.42578125" style="3" bestFit="1" customWidth="1"/>
    <col min="4347" max="4347" width="12.42578125" style="3" bestFit="1" customWidth="1"/>
    <col min="4348" max="4590" width="9.140625" style="3"/>
    <col min="4591" max="4591" width="6.5703125" style="3" bestFit="1" customWidth="1"/>
    <col min="4592" max="4592" width="69.5703125" style="3" bestFit="1" customWidth="1"/>
    <col min="4593" max="4593" width="7.5703125" style="3" bestFit="1" customWidth="1"/>
    <col min="4594" max="4594" width="8.5703125" style="3" bestFit="1" customWidth="1"/>
    <col min="4595" max="4595" width="15.85546875" style="3" bestFit="1" customWidth="1"/>
    <col min="4596" max="4596" width="11.42578125" style="3" bestFit="1" customWidth="1"/>
    <col min="4597" max="4597" width="12.85546875" style="3" bestFit="1" customWidth="1"/>
    <col min="4598" max="4600" width="23.42578125" style="3" bestFit="1" customWidth="1"/>
    <col min="4601" max="4601" width="23.140625" style="3" bestFit="1" customWidth="1"/>
    <col min="4602" max="4602" width="15.42578125" style="3" bestFit="1" customWidth="1"/>
    <col min="4603" max="4603" width="12.42578125" style="3" bestFit="1" customWidth="1"/>
    <col min="4604" max="4846" width="9.140625" style="3"/>
    <col min="4847" max="4847" width="6.5703125" style="3" bestFit="1" customWidth="1"/>
    <col min="4848" max="4848" width="69.5703125" style="3" bestFit="1" customWidth="1"/>
    <col min="4849" max="4849" width="7.5703125" style="3" bestFit="1" customWidth="1"/>
    <col min="4850" max="4850" width="8.5703125" style="3" bestFit="1" customWidth="1"/>
    <col min="4851" max="4851" width="15.85546875" style="3" bestFit="1" customWidth="1"/>
    <col min="4852" max="4852" width="11.42578125" style="3" bestFit="1" customWidth="1"/>
    <col min="4853" max="4853" width="12.85546875" style="3" bestFit="1" customWidth="1"/>
    <col min="4854" max="4856" width="23.42578125" style="3" bestFit="1" customWidth="1"/>
    <col min="4857" max="4857" width="23.140625" style="3" bestFit="1" customWidth="1"/>
    <col min="4858" max="4858" width="15.42578125" style="3" bestFit="1" customWidth="1"/>
    <col min="4859" max="4859" width="12.42578125" style="3" bestFit="1" customWidth="1"/>
    <col min="4860" max="5102" width="9.140625" style="3"/>
    <col min="5103" max="5103" width="6.5703125" style="3" bestFit="1" customWidth="1"/>
    <col min="5104" max="5104" width="69.5703125" style="3" bestFit="1" customWidth="1"/>
    <col min="5105" max="5105" width="7.5703125" style="3" bestFit="1" customWidth="1"/>
    <col min="5106" max="5106" width="8.5703125" style="3" bestFit="1" customWidth="1"/>
    <col min="5107" max="5107" width="15.85546875" style="3" bestFit="1" customWidth="1"/>
    <col min="5108" max="5108" width="11.42578125" style="3" bestFit="1" customWidth="1"/>
    <col min="5109" max="5109" width="12.85546875" style="3" bestFit="1" customWidth="1"/>
    <col min="5110" max="5112" width="23.42578125" style="3" bestFit="1" customWidth="1"/>
    <col min="5113" max="5113" width="23.140625" style="3" bestFit="1" customWidth="1"/>
    <col min="5114" max="5114" width="15.42578125" style="3" bestFit="1" customWidth="1"/>
    <col min="5115" max="5115" width="12.42578125" style="3" bestFit="1" customWidth="1"/>
    <col min="5116" max="5358" width="9.140625" style="3"/>
    <col min="5359" max="5359" width="6.5703125" style="3" bestFit="1" customWidth="1"/>
    <col min="5360" max="5360" width="69.5703125" style="3" bestFit="1" customWidth="1"/>
    <col min="5361" max="5361" width="7.5703125" style="3" bestFit="1" customWidth="1"/>
    <col min="5362" max="5362" width="8.5703125" style="3" bestFit="1" customWidth="1"/>
    <col min="5363" max="5363" width="15.85546875" style="3" bestFit="1" customWidth="1"/>
    <col min="5364" max="5364" width="11.42578125" style="3" bestFit="1" customWidth="1"/>
    <col min="5365" max="5365" width="12.85546875" style="3" bestFit="1" customWidth="1"/>
    <col min="5366" max="5368" width="23.42578125" style="3" bestFit="1" customWidth="1"/>
    <col min="5369" max="5369" width="23.140625" style="3" bestFit="1" customWidth="1"/>
    <col min="5370" max="5370" width="15.42578125" style="3" bestFit="1" customWidth="1"/>
    <col min="5371" max="5371" width="12.42578125" style="3" bestFit="1" customWidth="1"/>
    <col min="5372" max="5614" width="9.140625" style="3"/>
    <col min="5615" max="5615" width="6.5703125" style="3" bestFit="1" customWidth="1"/>
    <col min="5616" max="5616" width="69.5703125" style="3" bestFit="1" customWidth="1"/>
    <col min="5617" max="5617" width="7.5703125" style="3" bestFit="1" customWidth="1"/>
    <col min="5618" max="5618" width="8.5703125" style="3" bestFit="1" customWidth="1"/>
    <col min="5619" max="5619" width="15.85546875" style="3" bestFit="1" customWidth="1"/>
    <col min="5620" max="5620" width="11.42578125" style="3" bestFit="1" customWidth="1"/>
    <col min="5621" max="5621" width="12.85546875" style="3" bestFit="1" customWidth="1"/>
    <col min="5622" max="5624" width="23.42578125" style="3" bestFit="1" customWidth="1"/>
    <col min="5625" max="5625" width="23.140625" style="3" bestFit="1" customWidth="1"/>
    <col min="5626" max="5626" width="15.42578125" style="3" bestFit="1" customWidth="1"/>
    <col min="5627" max="5627" width="12.42578125" style="3" bestFit="1" customWidth="1"/>
    <col min="5628" max="5870" width="9.140625" style="3"/>
    <col min="5871" max="5871" width="6.5703125" style="3" bestFit="1" customWidth="1"/>
    <col min="5872" max="5872" width="69.5703125" style="3" bestFit="1" customWidth="1"/>
    <col min="5873" max="5873" width="7.5703125" style="3" bestFit="1" customWidth="1"/>
    <col min="5874" max="5874" width="8.5703125" style="3" bestFit="1" customWidth="1"/>
    <col min="5875" max="5875" width="15.85546875" style="3" bestFit="1" customWidth="1"/>
    <col min="5876" max="5876" width="11.42578125" style="3" bestFit="1" customWidth="1"/>
    <col min="5877" max="5877" width="12.85546875" style="3" bestFit="1" customWidth="1"/>
    <col min="5878" max="5880" width="23.42578125" style="3" bestFit="1" customWidth="1"/>
    <col min="5881" max="5881" width="23.140625" style="3" bestFit="1" customWidth="1"/>
    <col min="5882" max="5882" width="15.42578125" style="3" bestFit="1" customWidth="1"/>
    <col min="5883" max="5883" width="12.42578125" style="3" bestFit="1" customWidth="1"/>
    <col min="5884" max="6126" width="9.140625" style="3"/>
    <col min="6127" max="6127" width="6.5703125" style="3" bestFit="1" customWidth="1"/>
    <col min="6128" max="6128" width="69.5703125" style="3" bestFit="1" customWidth="1"/>
    <col min="6129" max="6129" width="7.5703125" style="3" bestFit="1" customWidth="1"/>
    <col min="6130" max="6130" width="8.5703125" style="3" bestFit="1" customWidth="1"/>
    <col min="6131" max="6131" width="15.85546875" style="3" bestFit="1" customWidth="1"/>
    <col min="6132" max="6132" width="11.42578125" style="3" bestFit="1" customWidth="1"/>
    <col min="6133" max="6133" width="12.85546875" style="3" bestFit="1" customWidth="1"/>
    <col min="6134" max="6136" width="23.42578125" style="3" bestFit="1" customWidth="1"/>
    <col min="6137" max="6137" width="23.140625" style="3" bestFit="1" customWidth="1"/>
    <col min="6138" max="6138" width="15.42578125" style="3" bestFit="1" customWidth="1"/>
    <col min="6139" max="6139" width="12.42578125" style="3" bestFit="1" customWidth="1"/>
    <col min="6140" max="6382" width="9.140625" style="3"/>
    <col min="6383" max="6383" width="6.5703125" style="3" bestFit="1" customWidth="1"/>
    <col min="6384" max="6384" width="69.5703125" style="3" bestFit="1" customWidth="1"/>
    <col min="6385" max="6385" width="7.5703125" style="3" bestFit="1" customWidth="1"/>
    <col min="6386" max="6386" width="8.5703125" style="3" bestFit="1" customWidth="1"/>
    <col min="6387" max="6387" width="15.85546875" style="3" bestFit="1" customWidth="1"/>
    <col min="6388" max="6388" width="11.42578125" style="3" bestFit="1" customWidth="1"/>
    <col min="6389" max="6389" width="12.85546875" style="3" bestFit="1" customWidth="1"/>
    <col min="6390" max="6392" width="23.42578125" style="3" bestFit="1" customWidth="1"/>
    <col min="6393" max="6393" width="23.140625" style="3" bestFit="1" customWidth="1"/>
    <col min="6394" max="6394" width="15.42578125" style="3" bestFit="1" customWidth="1"/>
    <col min="6395" max="6395" width="12.42578125" style="3" bestFit="1" customWidth="1"/>
    <col min="6396" max="6638" width="9.140625" style="3"/>
    <col min="6639" max="6639" width="6.5703125" style="3" bestFit="1" customWidth="1"/>
    <col min="6640" max="6640" width="69.5703125" style="3" bestFit="1" customWidth="1"/>
    <col min="6641" max="6641" width="7.5703125" style="3" bestFit="1" customWidth="1"/>
    <col min="6642" max="6642" width="8.5703125" style="3" bestFit="1" customWidth="1"/>
    <col min="6643" max="6643" width="15.85546875" style="3" bestFit="1" customWidth="1"/>
    <col min="6644" max="6644" width="11.42578125" style="3" bestFit="1" customWidth="1"/>
    <col min="6645" max="6645" width="12.85546875" style="3" bestFit="1" customWidth="1"/>
    <col min="6646" max="6648" width="23.42578125" style="3" bestFit="1" customWidth="1"/>
    <col min="6649" max="6649" width="23.140625" style="3" bestFit="1" customWidth="1"/>
    <col min="6650" max="6650" width="15.42578125" style="3" bestFit="1" customWidth="1"/>
    <col min="6651" max="6651" width="12.42578125" style="3" bestFit="1" customWidth="1"/>
    <col min="6652" max="6894" width="9.140625" style="3"/>
    <col min="6895" max="6895" width="6.5703125" style="3" bestFit="1" customWidth="1"/>
    <col min="6896" max="6896" width="69.5703125" style="3" bestFit="1" customWidth="1"/>
    <col min="6897" max="6897" width="7.5703125" style="3" bestFit="1" customWidth="1"/>
    <col min="6898" max="6898" width="8.5703125" style="3" bestFit="1" customWidth="1"/>
    <col min="6899" max="6899" width="15.85546875" style="3" bestFit="1" customWidth="1"/>
    <col min="6900" max="6900" width="11.42578125" style="3" bestFit="1" customWidth="1"/>
    <col min="6901" max="6901" width="12.85546875" style="3" bestFit="1" customWidth="1"/>
    <col min="6902" max="6904" width="23.42578125" style="3" bestFit="1" customWidth="1"/>
    <col min="6905" max="6905" width="23.140625" style="3" bestFit="1" customWidth="1"/>
    <col min="6906" max="6906" width="15.42578125" style="3" bestFit="1" customWidth="1"/>
    <col min="6907" max="6907" width="12.42578125" style="3" bestFit="1" customWidth="1"/>
    <col min="6908" max="7150" width="9.140625" style="3"/>
    <col min="7151" max="7151" width="6.5703125" style="3" bestFit="1" customWidth="1"/>
    <col min="7152" max="7152" width="69.5703125" style="3" bestFit="1" customWidth="1"/>
    <col min="7153" max="7153" width="7.5703125" style="3" bestFit="1" customWidth="1"/>
    <col min="7154" max="7154" width="8.5703125" style="3" bestFit="1" customWidth="1"/>
    <col min="7155" max="7155" width="15.85546875" style="3" bestFit="1" customWidth="1"/>
    <col min="7156" max="7156" width="11.42578125" style="3" bestFit="1" customWidth="1"/>
    <col min="7157" max="7157" width="12.85546875" style="3" bestFit="1" customWidth="1"/>
    <col min="7158" max="7160" width="23.42578125" style="3" bestFit="1" customWidth="1"/>
    <col min="7161" max="7161" width="23.140625" style="3" bestFit="1" customWidth="1"/>
    <col min="7162" max="7162" width="15.42578125" style="3" bestFit="1" customWidth="1"/>
    <col min="7163" max="7163" width="12.42578125" style="3" bestFit="1" customWidth="1"/>
    <col min="7164" max="7406" width="9.140625" style="3"/>
    <col min="7407" max="7407" width="6.5703125" style="3" bestFit="1" customWidth="1"/>
    <col min="7408" max="7408" width="69.5703125" style="3" bestFit="1" customWidth="1"/>
    <col min="7409" max="7409" width="7.5703125" style="3" bestFit="1" customWidth="1"/>
    <col min="7410" max="7410" width="8.5703125" style="3" bestFit="1" customWidth="1"/>
    <col min="7411" max="7411" width="15.85546875" style="3" bestFit="1" customWidth="1"/>
    <col min="7412" max="7412" width="11.42578125" style="3" bestFit="1" customWidth="1"/>
    <col min="7413" max="7413" width="12.85546875" style="3" bestFit="1" customWidth="1"/>
    <col min="7414" max="7416" width="23.42578125" style="3" bestFit="1" customWidth="1"/>
    <col min="7417" max="7417" width="23.140625" style="3" bestFit="1" customWidth="1"/>
    <col min="7418" max="7418" width="15.42578125" style="3" bestFit="1" customWidth="1"/>
    <col min="7419" max="7419" width="12.42578125" style="3" bestFit="1" customWidth="1"/>
    <col min="7420" max="7662" width="9.140625" style="3"/>
    <col min="7663" max="7663" width="6.5703125" style="3" bestFit="1" customWidth="1"/>
    <col min="7664" max="7664" width="69.5703125" style="3" bestFit="1" customWidth="1"/>
    <col min="7665" max="7665" width="7.5703125" style="3" bestFit="1" customWidth="1"/>
    <col min="7666" max="7666" width="8.5703125" style="3" bestFit="1" customWidth="1"/>
    <col min="7667" max="7667" width="15.85546875" style="3" bestFit="1" customWidth="1"/>
    <col min="7668" max="7668" width="11.42578125" style="3" bestFit="1" customWidth="1"/>
    <col min="7669" max="7669" width="12.85546875" style="3" bestFit="1" customWidth="1"/>
    <col min="7670" max="7672" width="23.42578125" style="3" bestFit="1" customWidth="1"/>
    <col min="7673" max="7673" width="23.140625" style="3" bestFit="1" customWidth="1"/>
    <col min="7674" max="7674" width="15.42578125" style="3" bestFit="1" customWidth="1"/>
    <col min="7675" max="7675" width="12.42578125" style="3" bestFit="1" customWidth="1"/>
    <col min="7676" max="7918" width="9.140625" style="3"/>
    <col min="7919" max="7919" width="6.5703125" style="3" bestFit="1" customWidth="1"/>
    <col min="7920" max="7920" width="69.5703125" style="3" bestFit="1" customWidth="1"/>
    <col min="7921" max="7921" width="7.5703125" style="3" bestFit="1" customWidth="1"/>
    <col min="7922" max="7922" width="8.5703125" style="3" bestFit="1" customWidth="1"/>
    <col min="7923" max="7923" width="15.85546875" style="3" bestFit="1" customWidth="1"/>
    <col min="7924" max="7924" width="11.42578125" style="3" bestFit="1" customWidth="1"/>
    <col min="7925" max="7925" width="12.85546875" style="3" bestFit="1" customWidth="1"/>
    <col min="7926" max="7928" width="23.42578125" style="3" bestFit="1" customWidth="1"/>
    <col min="7929" max="7929" width="23.140625" style="3" bestFit="1" customWidth="1"/>
    <col min="7930" max="7930" width="15.42578125" style="3" bestFit="1" customWidth="1"/>
    <col min="7931" max="7931" width="12.42578125" style="3" bestFit="1" customWidth="1"/>
    <col min="7932" max="8174" width="9.140625" style="3"/>
    <col min="8175" max="8175" width="6.5703125" style="3" bestFit="1" customWidth="1"/>
    <col min="8176" max="8176" width="69.5703125" style="3" bestFit="1" customWidth="1"/>
    <col min="8177" max="8177" width="7.5703125" style="3" bestFit="1" customWidth="1"/>
    <col min="8178" max="8178" width="8.5703125" style="3" bestFit="1" customWidth="1"/>
    <col min="8179" max="8179" width="15.85546875" style="3" bestFit="1" customWidth="1"/>
    <col min="8180" max="8180" width="11.42578125" style="3" bestFit="1" customWidth="1"/>
    <col min="8181" max="8181" width="12.85546875" style="3" bestFit="1" customWidth="1"/>
    <col min="8182" max="8184" width="23.42578125" style="3" bestFit="1" customWidth="1"/>
    <col min="8185" max="8185" width="23.140625" style="3" bestFit="1" customWidth="1"/>
    <col min="8186" max="8186" width="15.42578125" style="3" bestFit="1" customWidth="1"/>
    <col min="8187" max="8187" width="12.42578125" style="3" bestFit="1" customWidth="1"/>
    <col min="8188" max="8430" width="9.140625" style="3"/>
    <col min="8431" max="8431" width="6.5703125" style="3" bestFit="1" customWidth="1"/>
    <col min="8432" max="8432" width="69.5703125" style="3" bestFit="1" customWidth="1"/>
    <col min="8433" max="8433" width="7.5703125" style="3" bestFit="1" customWidth="1"/>
    <col min="8434" max="8434" width="8.5703125" style="3" bestFit="1" customWidth="1"/>
    <col min="8435" max="8435" width="15.85546875" style="3" bestFit="1" customWidth="1"/>
    <col min="8436" max="8436" width="11.42578125" style="3" bestFit="1" customWidth="1"/>
    <col min="8437" max="8437" width="12.85546875" style="3" bestFit="1" customWidth="1"/>
    <col min="8438" max="8440" width="23.42578125" style="3" bestFit="1" customWidth="1"/>
    <col min="8441" max="8441" width="23.140625" style="3" bestFit="1" customWidth="1"/>
    <col min="8442" max="8442" width="15.42578125" style="3" bestFit="1" customWidth="1"/>
    <col min="8443" max="8443" width="12.42578125" style="3" bestFit="1" customWidth="1"/>
    <col min="8444" max="8686" width="9.140625" style="3"/>
    <col min="8687" max="8687" width="6.5703125" style="3" bestFit="1" customWidth="1"/>
    <col min="8688" max="8688" width="69.5703125" style="3" bestFit="1" customWidth="1"/>
    <col min="8689" max="8689" width="7.5703125" style="3" bestFit="1" customWidth="1"/>
    <col min="8690" max="8690" width="8.5703125" style="3" bestFit="1" customWidth="1"/>
    <col min="8691" max="8691" width="15.85546875" style="3" bestFit="1" customWidth="1"/>
    <col min="8692" max="8692" width="11.42578125" style="3" bestFit="1" customWidth="1"/>
    <col min="8693" max="8693" width="12.85546875" style="3" bestFit="1" customWidth="1"/>
    <col min="8694" max="8696" width="23.42578125" style="3" bestFit="1" customWidth="1"/>
    <col min="8697" max="8697" width="23.140625" style="3" bestFit="1" customWidth="1"/>
    <col min="8698" max="8698" width="15.42578125" style="3" bestFit="1" customWidth="1"/>
    <col min="8699" max="8699" width="12.42578125" style="3" bestFit="1" customWidth="1"/>
    <col min="8700" max="8942" width="9.140625" style="3"/>
    <col min="8943" max="8943" width="6.5703125" style="3" bestFit="1" customWidth="1"/>
    <col min="8944" max="8944" width="69.5703125" style="3" bestFit="1" customWidth="1"/>
    <col min="8945" max="8945" width="7.5703125" style="3" bestFit="1" customWidth="1"/>
    <col min="8946" max="8946" width="8.5703125" style="3" bestFit="1" customWidth="1"/>
    <col min="8947" max="8947" width="15.85546875" style="3" bestFit="1" customWidth="1"/>
    <col min="8948" max="8948" width="11.42578125" style="3" bestFit="1" customWidth="1"/>
    <col min="8949" max="8949" width="12.85546875" style="3" bestFit="1" customWidth="1"/>
    <col min="8950" max="8952" width="23.42578125" style="3" bestFit="1" customWidth="1"/>
    <col min="8953" max="8953" width="23.140625" style="3" bestFit="1" customWidth="1"/>
    <col min="8954" max="8954" width="15.42578125" style="3" bestFit="1" customWidth="1"/>
    <col min="8955" max="8955" width="12.42578125" style="3" bestFit="1" customWidth="1"/>
    <col min="8956" max="9198" width="9.140625" style="3"/>
    <col min="9199" max="9199" width="6.5703125" style="3" bestFit="1" customWidth="1"/>
    <col min="9200" max="9200" width="69.5703125" style="3" bestFit="1" customWidth="1"/>
    <col min="9201" max="9201" width="7.5703125" style="3" bestFit="1" customWidth="1"/>
    <col min="9202" max="9202" width="8.5703125" style="3" bestFit="1" customWidth="1"/>
    <col min="9203" max="9203" width="15.85546875" style="3" bestFit="1" customWidth="1"/>
    <col min="9204" max="9204" width="11.42578125" style="3" bestFit="1" customWidth="1"/>
    <col min="9205" max="9205" width="12.85546875" style="3" bestFit="1" customWidth="1"/>
    <col min="9206" max="9208" width="23.42578125" style="3" bestFit="1" customWidth="1"/>
    <col min="9209" max="9209" width="23.140625" style="3" bestFit="1" customWidth="1"/>
    <col min="9210" max="9210" width="15.42578125" style="3" bestFit="1" customWidth="1"/>
    <col min="9211" max="9211" width="12.42578125" style="3" bestFit="1" customWidth="1"/>
    <col min="9212" max="9454" width="9.140625" style="3"/>
    <col min="9455" max="9455" width="6.5703125" style="3" bestFit="1" customWidth="1"/>
    <col min="9456" max="9456" width="69.5703125" style="3" bestFit="1" customWidth="1"/>
    <col min="9457" max="9457" width="7.5703125" style="3" bestFit="1" customWidth="1"/>
    <col min="9458" max="9458" width="8.5703125" style="3" bestFit="1" customWidth="1"/>
    <col min="9459" max="9459" width="15.85546875" style="3" bestFit="1" customWidth="1"/>
    <col min="9460" max="9460" width="11.42578125" style="3" bestFit="1" customWidth="1"/>
    <col min="9461" max="9461" width="12.85546875" style="3" bestFit="1" customWidth="1"/>
    <col min="9462" max="9464" width="23.42578125" style="3" bestFit="1" customWidth="1"/>
    <col min="9465" max="9465" width="23.140625" style="3" bestFit="1" customWidth="1"/>
    <col min="9466" max="9466" width="15.42578125" style="3" bestFit="1" customWidth="1"/>
    <col min="9467" max="9467" width="12.42578125" style="3" bestFit="1" customWidth="1"/>
    <col min="9468" max="9710" width="9.140625" style="3"/>
    <col min="9711" max="9711" width="6.5703125" style="3" bestFit="1" customWidth="1"/>
    <col min="9712" max="9712" width="69.5703125" style="3" bestFit="1" customWidth="1"/>
    <col min="9713" max="9713" width="7.5703125" style="3" bestFit="1" customWidth="1"/>
    <col min="9714" max="9714" width="8.5703125" style="3" bestFit="1" customWidth="1"/>
    <col min="9715" max="9715" width="15.85546875" style="3" bestFit="1" customWidth="1"/>
    <col min="9716" max="9716" width="11.42578125" style="3" bestFit="1" customWidth="1"/>
    <col min="9717" max="9717" width="12.85546875" style="3" bestFit="1" customWidth="1"/>
    <col min="9718" max="9720" width="23.42578125" style="3" bestFit="1" customWidth="1"/>
    <col min="9721" max="9721" width="23.140625" style="3" bestFit="1" customWidth="1"/>
    <col min="9722" max="9722" width="15.42578125" style="3" bestFit="1" customWidth="1"/>
    <col min="9723" max="9723" width="12.42578125" style="3" bestFit="1" customWidth="1"/>
    <col min="9724" max="9966" width="9.140625" style="3"/>
    <col min="9967" max="9967" width="6.5703125" style="3" bestFit="1" customWidth="1"/>
    <col min="9968" max="9968" width="69.5703125" style="3" bestFit="1" customWidth="1"/>
    <col min="9969" max="9969" width="7.5703125" style="3" bestFit="1" customWidth="1"/>
    <col min="9970" max="9970" width="8.5703125" style="3" bestFit="1" customWidth="1"/>
    <col min="9971" max="9971" width="15.85546875" style="3" bestFit="1" customWidth="1"/>
    <col min="9972" max="9972" width="11.42578125" style="3" bestFit="1" customWidth="1"/>
    <col min="9973" max="9973" width="12.85546875" style="3" bestFit="1" customWidth="1"/>
    <col min="9974" max="9976" width="23.42578125" style="3" bestFit="1" customWidth="1"/>
    <col min="9977" max="9977" width="23.140625" style="3" bestFit="1" customWidth="1"/>
    <col min="9978" max="9978" width="15.42578125" style="3" bestFit="1" customWidth="1"/>
    <col min="9979" max="9979" width="12.42578125" style="3" bestFit="1" customWidth="1"/>
    <col min="9980" max="10222" width="9.140625" style="3"/>
    <col min="10223" max="10223" width="6.5703125" style="3" bestFit="1" customWidth="1"/>
    <col min="10224" max="10224" width="69.5703125" style="3" bestFit="1" customWidth="1"/>
    <col min="10225" max="10225" width="7.5703125" style="3" bestFit="1" customWidth="1"/>
    <col min="10226" max="10226" width="8.5703125" style="3" bestFit="1" customWidth="1"/>
    <col min="10227" max="10227" width="15.85546875" style="3" bestFit="1" customWidth="1"/>
    <col min="10228" max="10228" width="11.42578125" style="3" bestFit="1" customWidth="1"/>
    <col min="10229" max="10229" width="12.85546875" style="3" bestFit="1" customWidth="1"/>
    <col min="10230" max="10232" width="23.42578125" style="3" bestFit="1" customWidth="1"/>
    <col min="10233" max="10233" width="23.140625" style="3" bestFit="1" customWidth="1"/>
    <col min="10234" max="10234" width="15.42578125" style="3" bestFit="1" customWidth="1"/>
    <col min="10235" max="10235" width="12.42578125" style="3" bestFit="1" customWidth="1"/>
    <col min="10236" max="10478" width="9.140625" style="3"/>
    <col min="10479" max="10479" width="6.5703125" style="3" bestFit="1" customWidth="1"/>
    <col min="10480" max="10480" width="69.5703125" style="3" bestFit="1" customWidth="1"/>
    <col min="10481" max="10481" width="7.5703125" style="3" bestFit="1" customWidth="1"/>
    <col min="10482" max="10482" width="8.5703125" style="3" bestFit="1" customWidth="1"/>
    <col min="10483" max="10483" width="15.85546875" style="3" bestFit="1" customWidth="1"/>
    <col min="10484" max="10484" width="11.42578125" style="3" bestFit="1" customWidth="1"/>
    <col min="10485" max="10485" width="12.85546875" style="3" bestFit="1" customWidth="1"/>
    <col min="10486" max="10488" width="23.42578125" style="3" bestFit="1" customWidth="1"/>
    <col min="10489" max="10489" width="23.140625" style="3" bestFit="1" customWidth="1"/>
    <col min="10490" max="10490" width="15.42578125" style="3" bestFit="1" customWidth="1"/>
    <col min="10491" max="10491" width="12.42578125" style="3" bestFit="1" customWidth="1"/>
    <col min="10492" max="10734" width="9.140625" style="3"/>
    <col min="10735" max="10735" width="6.5703125" style="3" bestFit="1" customWidth="1"/>
    <col min="10736" max="10736" width="69.5703125" style="3" bestFit="1" customWidth="1"/>
    <col min="10737" max="10737" width="7.5703125" style="3" bestFit="1" customWidth="1"/>
    <col min="10738" max="10738" width="8.5703125" style="3" bestFit="1" customWidth="1"/>
    <col min="10739" max="10739" width="15.85546875" style="3" bestFit="1" customWidth="1"/>
    <col min="10740" max="10740" width="11.42578125" style="3" bestFit="1" customWidth="1"/>
    <col min="10741" max="10741" width="12.85546875" style="3" bestFit="1" customWidth="1"/>
    <col min="10742" max="10744" width="23.42578125" style="3" bestFit="1" customWidth="1"/>
    <col min="10745" max="10745" width="23.140625" style="3" bestFit="1" customWidth="1"/>
    <col min="10746" max="10746" width="15.42578125" style="3" bestFit="1" customWidth="1"/>
    <col min="10747" max="10747" width="12.42578125" style="3" bestFit="1" customWidth="1"/>
    <col min="10748" max="10990" width="9.140625" style="3"/>
    <col min="10991" max="10991" width="6.5703125" style="3" bestFit="1" customWidth="1"/>
    <col min="10992" max="10992" width="69.5703125" style="3" bestFit="1" customWidth="1"/>
    <col min="10993" max="10993" width="7.5703125" style="3" bestFit="1" customWidth="1"/>
    <col min="10994" max="10994" width="8.5703125" style="3" bestFit="1" customWidth="1"/>
    <col min="10995" max="10995" width="15.85546875" style="3" bestFit="1" customWidth="1"/>
    <col min="10996" max="10996" width="11.42578125" style="3" bestFit="1" customWidth="1"/>
    <col min="10997" max="10997" width="12.85546875" style="3" bestFit="1" customWidth="1"/>
    <col min="10998" max="11000" width="23.42578125" style="3" bestFit="1" customWidth="1"/>
    <col min="11001" max="11001" width="23.140625" style="3" bestFit="1" customWidth="1"/>
    <col min="11002" max="11002" width="15.42578125" style="3" bestFit="1" customWidth="1"/>
    <col min="11003" max="11003" width="12.42578125" style="3" bestFit="1" customWidth="1"/>
    <col min="11004" max="11246" width="9.140625" style="3"/>
    <col min="11247" max="11247" width="6.5703125" style="3" bestFit="1" customWidth="1"/>
    <col min="11248" max="11248" width="69.5703125" style="3" bestFit="1" customWidth="1"/>
    <col min="11249" max="11249" width="7.5703125" style="3" bestFit="1" customWidth="1"/>
    <col min="11250" max="11250" width="8.5703125" style="3" bestFit="1" customWidth="1"/>
    <col min="11251" max="11251" width="15.85546875" style="3" bestFit="1" customWidth="1"/>
    <col min="11252" max="11252" width="11.42578125" style="3" bestFit="1" customWidth="1"/>
    <col min="11253" max="11253" width="12.85546875" style="3" bestFit="1" customWidth="1"/>
    <col min="11254" max="11256" width="23.42578125" style="3" bestFit="1" customWidth="1"/>
    <col min="11257" max="11257" width="23.140625" style="3" bestFit="1" customWidth="1"/>
    <col min="11258" max="11258" width="15.42578125" style="3" bestFit="1" customWidth="1"/>
    <col min="11259" max="11259" width="12.42578125" style="3" bestFit="1" customWidth="1"/>
    <col min="11260" max="11502" width="9.140625" style="3"/>
    <col min="11503" max="11503" width="6.5703125" style="3" bestFit="1" customWidth="1"/>
    <col min="11504" max="11504" width="69.5703125" style="3" bestFit="1" customWidth="1"/>
    <col min="11505" max="11505" width="7.5703125" style="3" bestFit="1" customWidth="1"/>
    <col min="11506" max="11506" width="8.5703125" style="3" bestFit="1" customWidth="1"/>
    <col min="11507" max="11507" width="15.85546875" style="3" bestFit="1" customWidth="1"/>
    <col min="11508" max="11508" width="11.42578125" style="3" bestFit="1" customWidth="1"/>
    <col min="11509" max="11509" width="12.85546875" style="3" bestFit="1" customWidth="1"/>
    <col min="11510" max="11512" width="23.42578125" style="3" bestFit="1" customWidth="1"/>
    <col min="11513" max="11513" width="23.140625" style="3" bestFit="1" customWidth="1"/>
    <col min="11514" max="11514" width="15.42578125" style="3" bestFit="1" customWidth="1"/>
    <col min="11515" max="11515" width="12.42578125" style="3" bestFit="1" customWidth="1"/>
    <col min="11516" max="11758" width="9.140625" style="3"/>
    <col min="11759" max="11759" width="6.5703125" style="3" bestFit="1" customWidth="1"/>
    <col min="11760" max="11760" width="69.5703125" style="3" bestFit="1" customWidth="1"/>
    <col min="11761" max="11761" width="7.5703125" style="3" bestFit="1" customWidth="1"/>
    <col min="11762" max="11762" width="8.5703125" style="3" bestFit="1" customWidth="1"/>
    <col min="11763" max="11763" width="15.85546875" style="3" bestFit="1" customWidth="1"/>
    <col min="11764" max="11764" width="11.42578125" style="3" bestFit="1" customWidth="1"/>
    <col min="11765" max="11765" width="12.85546875" style="3" bestFit="1" customWidth="1"/>
    <col min="11766" max="11768" width="23.42578125" style="3" bestFit="1" customWidth="1"/>
    <col min="11769" max="11769" width="23.140625" style="3" bestFit="1" customWidth="1"/>
    <col min="11770" max="11770" width="15.42578125" style="3" bestFit="1" customWidth="1"/>
    <col min="11771" max="11771" width="12.42578125" style="3" bestFit="1" customWidth="1"/>
    <col min="11772" max="12014" width="9.140625" style="3"/>
    <col min="12015" max="12015" width="6.5703125" style="3" bestFit="1" customWidth="1"/>
    <col min="12016" max="12016" width="69.5703125" style="3" bestFit="1" customWidth="1"/>
    <col min="12017" max="12017" width="7.5703125" style="3" bestFit="1" customWidth="1"/>
    <col min="12018" max="12018" width="8.5703125" style="3" bestFit="1" customWidth="1"/>
    <col min="12019" max="12019" width="15.85546875" style="3" bestFit="1" customWidth="1"/>
    <col min="12020" max="12020" width="11.42578125" style="3" bestFit="1" customWidth="1"/>
    <col min="12021" max="12021" width="12.85546875" style="3" bestFit="1" customWidth="1"/>
    <col min="12022" max="12024" width="23.42578125" style="3" bestFit="1" customWidth="1"/>
    <col min="12025" max="12025" width="23.140625" style="3" bestFit="1" customWidth="1"/>
    <col min="12026" max="12026" width="15.42578125" style="3" bestFit="1" customWidth="1"/>
    <col min="12027" max="12027" width="12.42578125" style="3" bestFit="1" customWidth="1"/>
    <col min="12028" max="12270" width="9.140625" style="3"/>
    <col min="12271" max="12271" width="6.5703125" style="3" bestFit="1" customWidth="1"/>
    <col min="12272" max="12272" width="69.5703125" style="3" bestFit="1" customWidth="1"/>
    <col min="12273" max="12273" width="7.5703125" style="3" bestFit="1" customWidth="1"/>
    <col min="12274" max="12274" width="8.5703125" style="3" bestFit="1" customWidth="1"/>
    <col min="12275" max="12275" width="15.85546875" style="3" bestFit="1" customWidth="1"/>
    <col min="12276" max="12276" width="11.42578125" style="3" bestFit="1" customWidth="1"/>
    <col min="12277" max="12277" width="12.85546875" style="3" bestFit="1" customWidth="1"/>
    <col min="12278" max="12280" width="23.42578125" style="3" bestFit="1" customWidth="1"/>
    <col min="12281" max="12281" width="23.140625" style="3" bestFit="1" customWidth="1"/>
    <col min="12282" max="12282" width="15.42578125" style="3" bestFit="1" customWidth="1"/>
    <col min="12283" max="12283" width="12.42578125" style="3" bestFit="1" customWidth="1"/>
    <col min="12284" max="12526" width="9.140625" style="3"/>
    <col min="12527" max="12527" width="6.5703125" style="3" bestFit="1" customWidth="1"/>
    <col min="12528" max="12528" width="69.5703125" style="3" bestFit="1" customWidth="1"/>
    <col min="12529" max="12529" width="7.5703125" style="3" bestFit="1" customWidth="1"/>
    <col min="12530" max="12530" width="8.5703125" style="3" bestFit="1" customWidth="1"/>
    <col min="12531" max="12531" width="15.85546875" style="3" bestFit="1" customWidth="1"/>
    <col min="12532" max="12532" width="11.42578125" style="3" bestFit="1" customWidth="1"/>
    <col min="12533" max="12533" width="12.85546875" style="3" bestFit="1" customWidth="1"/>
    <col min="12534" max="12536" width="23.42578125" style="3" bestFit="1" customWidth="1"/>
    <col min="12537" max="12537" width="23.140625" style="3" bestFit="1" customWidth="1"/>
    <col min="12538" max="12538" width="15.42578125" style="3" bestFit="1" customWidth="1"/>
    <col min="12539" max="12539" width="12.42578125" style="3" bestFit="1" customWidth="1"/>
    <col min="12540" max="12782" width="9.140625" style="3"/>
    <col min="12783" max="12783" width="6.5703125" style="3" bestFit="1" customWidth="1"/>
    <col min="12784" max="12784" width="69.5703125" style="3" bestFit="1" customWidth="1"/>
    <col min="12785" max="12785" width="7.5703125" style="3" bestFit="1" customWidth="1"/>
    <col min="12786" max="12786" width="8.5703125" style="3" bestFit="1" customWidth="1"/>
    <col min="12787" max="12787" width="15.85546875" style="3" bestFit="1" customWidth="1"/>
    <col min="12788" max="12788" width="11.42578125" style="3" bestFit="1" customWidth="1"/>
    <col min="12789" max="12789" width="12.85546875" style="3" bestFit="1" customWidth="1"/>
    <col min="12790" max="12792" width="23.42578125" style="3" bestFit="1" customWidth="1"/>
    <col min="12793" max="12793" width="23.140625" style="3" bestFit="1" customWidth="1"/>
    <col min="12794" max="12794" width="15.42578125" style="3" bestFit="1" customWidth="1"/>
    <col min="12795" max="12795" width="12.42578125" style="3" bestFit="1" customWidth="1"/>
    <col min="12796" max="13038" width="9.140625" style="3"/>
    <col min="13039" max="13039" width="6.5703125" style="3" bestFit="1" customWidth="1"/>
    <col min="13040" max="13040" width="69.5703125" style="3" bestFit="1" customWidth="1"/>
    <col min="13041" max="13041" width="7.5703125" style="3" bestFit="1" customWidth="1"/>
    <col min="13042" max="13042" width="8.5703125" style="3" bestFit="1" customWidth="1"/>
    <col min="13043" max="13043" width="15.85546875" style="3" bestFit="1" customWidth="1"/>
    <col min="13044" max="13044" width="11.42578125" style="3" bestFit="1" customWidth="1"/>
    <col min="13045" max="13045" width="12.85546875" style="3" bestFit="1" customWidth="1"/>
    <col min="13046" max="13048" width="23.42578125" style="3" bestFit="1" customWidth="1"/>
    <col min="13049" max="13049" width="23.140625" style="3" bestFit="1" customWidth="1"/>
    <col min="13050" max="13050" width="15.42578125" style="3" bestFit="1" customWidth="1"/>
    <col min="13051" max="13051" width="12.42578125" style="3" bestFit="1" customWidth="1"/>
    <col min="13052" max="13294" width="9.140625" style="3"/>
    <col min="13295" max="13295" width="6.5703125" style="3" bestFit="1" customWidth="1"/>
    <col min="13296" max="13296" width="69.5703125" style="3" bestFit="1" customWidth="1"/>
    <col min="13297" max="13297" width="7.5703125" style="3" bestFit="1" customWidth="1"/>
    <col min="13298" max="13298" width="8.5703125" style="3" bestFit="1" customWidth="1"/>
    <col min="13299" max="13299" width="15.85546875" style="3" bestFit="1" customWidth="1"/>
    <col min="13300" max="13300" width="11.42578125" style="3" bestFit="1" customWidth="1"/>
    <col min="13301" max="13301" width="12.85546875" style="3" bestFit="1" customWidth="1"/>
    <col min="13302" max="13304" width="23.42578125" style="3" bestFit="1" customWidth="1"/>
    <col min="13305" max="13305" width="23.140625" style="3" bestFit="1" customWidth="1"/>
    <col min="13306" max="13306" width="15.42578125" style="3" bestFit="1" customWidth="1"/>
    <col min="13307" max="13307" width="12.42578125" style="3" bestFit="1" customWidth="1"/>
    <col min="13308" max="13550" width="9.140625" style="3"/>
    <col min="13551" max="13551" width="6.5703125" style="3" bestFit="1" customWidth="1"/>
    <col min="13552" max="13552" width="69.5703125" style="3" bestFit="1" customWidth="1"/>
    <col min="13553" max="13553" width="7.5703125" style="3" bestFit="1" customWidth="1"/>
    <col min="13554" max="13554" width="8.5703125" style="3" bestFit="1" customWidth="1"/>
    <col min="13555" max="13555" width="15.85546875" style="3" bestFit="1" customWidth="1"/>
    <col min="13556" max="13556" width="11.42578125" style="3" bestFit="1" customWidth="1"/>
    <col min="13557" max="13557" width="12.85546875" style="3" bestFit="1" customWidth="1"/>
    <col min="13558" max="13560" width="23.42578125" style="3" bestFit="1" customWidth="1"/>
    <col min="13561" max="13561" width="23.140625" style="3" bestFit="1" customWidth="1"/>
    <col min="13562" max="13562" width="15.42578125" style="3" bestFit="1" customWidth="1"/>
    <col min="13563" max="13563" width="12.42578125" style="3" bestFit="1" customWidth="1"/>
    <col min="13564" max="13806" width="9.140625" style="3"/>
    <col min="13807" max="13807" width="6.5703125" style="3" bestFit="1" customWidth="1"/>
    <col min="13808" max="13808" width="69.5703125" style="3" bestFit="1" customWidth="1"/>
    <col min="13809" max="13809" width="7.5703125" style="3" bestFit="1" customWidth="1"/>
    <col min="13810" max="13810" width="8.5703125" style="3" bestFit="1" customWidth="1"/>
    <col min="13811" max="13811" width="15.85546875" style="3" bestFit="1" customWidth="1"/>
    <col min="13812" max="13812" width="11.42578125" style="3" bestFit="1" customWidth="1"/>
    <col min="13813" max="13813" width="12.85546875" style="3" bestFit="1" customWidth="1"/>
    <col min="13814" max="13816" width="23.42578125" style="3" bestFit="1" customWidth="1"/>
    <col min="13817" max="13817" width="23.140625" style="3" bestFit="1" customWidth="1"/>
    <col min="13818" max="13818" width="15.42578125" style="3" bestFit="1" customWidth="1"/>
    <col min="13819" max="13819" width="12.42578125" style="3" bestFit="1" customWidth="1"/>
    <col min="13820" max="14062" width="9.140625" style="3"/>
    <col min="14063" max="14063" width="6.5703125" style="3" bestFit="1" customWidth="1"/>
    <col min="14064" max="14064" width="69.5703125" style="3" bestFit="1" customWidth="1"/>
    <col min="14065" max="14065" width="7.5703125" style="3" bestFit="1" customWidth="1"/>
    <col min="14066" max="14066" width="8.5703125" style="3" bestFit="1" customWidth="1"/>
    <col min="14067" max="14067" width="15.85546875" style="3" bestFit="1" customWidth="1"/>
    <col min="14068" max="14068" width="11.42578125" style="3" bestFit="1" customWidth="1"/>
    <col min="14069" max="14069" width="12.85546875" style="3" bestFit="1" customWidth="1"/>
    <col min="14070" max="14072" width="23.42578125" style="3" bestFit="1" customWidth="1"/>
    <col min="14073" max="14073" width="23.140625" style="3" bestFit="1" customWidth="1"/>
    <col min="14074" max="14074" width="15.42578125" style="3" bestFit="1" customWidth="1"/>
    <col min="14075" max="14075" width="12.42578125" style="3" bestFit="1" customWidth="1"/>
    <col min="14076" max="14318" width="9.140625" style="3"/>
    <col min="14319" max="14319" width="6.5703125" style="3" bestFit="1" customWidth="1"/>
    <col min="14320" max="14320" width="69.5703125" style="3" bestFit="1" customWidth="1"/>
    <col min="14321" max="14321" width="7.5703125" style="3" bestFit="1" customWidth="1"/>
    <col min="14322" max="14322" width="8.5703125" style="3" bestFit="1" customWidth="1"/>
    <col min="14323" max="14323" width="15.85546875" style="3" bestFit="1" customWidth="1"/>
    <col min="14324" max="14324" width="11.42578125" style="3" bestFit="1" customWidth="1"/>
    <col min="14325" max="14325" width="12.85546875" style="3" bestFit="1" customWidth="1"/>
    <col min="14326" max="14328" width="23.42578125" style="3" bestFit="1" customWidth="1"/>
    <col min="14329" max="14329" width="23.140625" style="3" bestFit="1" customWidth="1"/>
    <col min="14330" max="14330" width="15.42578125" style="3" bestFit="1" customWidth="1"/>
    <col min="14331" max="14331" width="12.42578125" style="3" bestFit="1" customWidth="1"/>
    <col min="14332" max="14574" width="9.140625" style="3"/>
    <col min="14575" max="14575" width="6.5703125" style="3" bestFit="1" customWidth="1"/>
    <col min="14576" max="14576" width="69.5703125" style="3" bestFit="1" customWidth="1"/>
    <col min="14577" max="14577" width="7.5703125" style="3" bestFit="1" customWidth="1"/>
    <col min="14578" max="14578" width="8.5703125" style="3" bestFit="1" customWidth="1"/>
    <col min="14579" max="14579" width="15.85546875" style="3" bestFit="1" customWidth="1"/>
    <col min="14580" max="14580" width="11.42578125" style="3" bestFit="1" customWidth="1"/>
    <col min="14581" max="14581" width="12.85546875" style="3" bestFit="1" customWidth="1"/>
    <col min="14582" max="14584" width="23.42578125" style="3" bestFit="1" customWidth="1"/>
    <col min="14585" max="14585" width="23.140625" style="3" bestFit="1" customWidth="1"/>
    <col min="14586" max="14586" width="15.42578125" style="3" bestFit="1" customWidth="1"/>
    <col min="14587" max="14587" width="12.42578125" style="3" bestFit="1" customWidth="1"/>
    <col min="14588" max="14830" width="9.140625" style="3"/>
    <col min="14831" max="14831" width="6.5703125" style="3" bestFit="1" customWidth="1"/>
    <col min="14832" max="14832" width="69.5703125" style="3" bestFit="1" customWidth="1"/>
    <col min="14833" max="14833" width="7.5703125" style="3" bestFit="1" customWidth="1"/>
    <col min="14834" max="14834" width="8.5703125" style="3" bestFit="1" customWidth="1"/>
    <col min="14835" max="14835" width="15.85546875" style="3" bestFit="1" customWidth="1"/>
    <col min="14836" max="14836" width="11.42578125" style="3" bestFit="1" customWidth="1"/>
    <col min="14837" max="14837" width="12.85546875" style="3" bestFit="1" customWidth="1"/>
    <col min="14838" max="14840" width="23.42578125" style="3" bestFit="1" customWidth="1"/>
    <col min="14841" max="14841" width="23.140625" style="3" bestFit="1" customWidth="1"/>
    <col min="14842" max="14842" width="15.42578125" style="3" bestFit="1" customWidth="1"/>
    <col min="14843" max="14843" width="12.42578125" style="3" bestFit="1" customWidth="1"/>
    <col min="14844" max="15086" width="9.140625" style="3"/>
    <col min="15087" max="15087" width="6.5703125" style="3" bestFit="1" customWidth="1"/>
    <col min="15088" max="15088" width="69.5703125" style="3" bestFit="1" customWidth="1"/>
    <col min="15089" max="15089" width="7.5703125" style="3" bestFit="1" customWidth="1"/>
    <col min="15090" max="15090" width="8.5703125" style="3" bestFit="1" customWidth="1"/>
    <col min="15091" max="15091" width="15.85546875" style="3" bestFit="1" customWidth="1"/>
    <col min="15092" max="15092" width="11.42578125" style="3" bestFit="1" customWidth="1"/>
    <col min="15093" max="15093" width="12.85546875" style="3" bestFit="1" customWidth="1"/>
    <col min="15094" max="15096" width="23.42578125" style="3" bestFit="1" customWidth="1"/>
    <col min="15097" max="15097" width="23.140625" style="3" bestFit="1" customWidth="1"/>
    <col min="15098" max="15098" width="15.42578125" style="3" bestFit="1" customWidth="1"/>
    <col min="15099" max="15099" width="12.42578125" style="3" bestFit="1" customWidth="1"/>
    <col min="15100" max="15342" width="9.140625" style="3"/>
    <col min="15343" max="15343" width="6.5703125" style="3" bestFit="1" customWidth="1"/>
    <col min="15344" max="15344" width="69.5703125" style="3" bestFit="1" customWidth="1"/>
    <col min="15345" max="15345" width="7.5703125" style="3" bestFit="1" customWidth="1"/>
    <col min="15346" max="15346" width="8.5703125" style="3" bestFit="1" customWidth="1"/>
    <col min="15347" max="15347" width="15.85546875" style="3" bestFit="1" customWidth="1"/>
    <col min="15348" max="15348" width="11.42578125" style="3" bestFit="1" customWidth="1"/>
    <col min="15349" max="15349" width="12.85546875" style="3" bestFit="1" customWidth="1"/>
    <col min="15350" max="15352" width="23.42578125" style="3" bestFit="1" customWidth="1"/>
    <col min="15353" max="15353" width="23.140625" style="3" bestFit="1" customWidth="1"/>
    <col min="15354" max="15354" width="15.42578125" style="3" bestFit="1" customWidth="1"/>
    <col min="15355" max="15355" width="12.42578125" style="3" bestFit="1" customWidth="1"/>
    <col min="15356" max="15598" width="9.140625" style="3"/>
    <col min="15599" max="15599" width="6.5703125" style="3" bestFit="1" customWidth="1"/>
    <col min="15600" max="15600" width="69.5703125" style="3" bestFit="1" customWidth="1"/>
    <col min="15601" max="15601" width="7.5703125" style="3" bestFit="1" customWidth="1"/>
    <col min="15602" max="15602" width="8.5703125" style="3" bestFit="1" customWidth="1"/>
    <col min="15603" max="15603" width="15.85546875" style="3" bestFit="1" customWidth="1"/>
    <col min="15604" max="15604" width="11.42578125" style="3" bestFit="1" customWidth="1"/>
    <col min="15605" max="15605" width="12.85546875" style="3" bestFit="1" customWidth="1"/>
    <col min="15606" max="15608" width="23.42578125" style="3" bestFit="1" customWidth="1"/>
    <col min="15609" max="15609" width="23.140625" style="3" bestFit="1" customWidth="1"/>
    <col min="15610" max="15610" width="15.42578125" style="3" bestFit="1" customWidth="1"/>
    <col min="15611" max="15611" width="12.42578125" style="3" bestFit="1" customWidth="1"/>
    <col min="15612" max="15854" width="9.140625" style="3"/>
    <col min="15855" max="15855" width="6.5703125" style="3" bestFit="1" customWidth="1"/>
    <col min="15856" max="15856" width="69.5703125" style="3" bestFit="1" customWidth="1"/>
    <col min="15857" max="15857" width="7.5703125" style="3" bestFit="1" customWidth="1"/>
    <col min="15858" max="15858" width="8.5703125" style="3" bestFit="1" customWidth="1"/>
    <col min="15859" max="15859" width="15.85546875" style="3" bestFit="1" customWidth="1"/>
    <col min="15860" max="15860" width="11.42578125" style="3" bestFit="1" customWidth="1"/>
    <col min="15861" max="15861" width="12.85546875" style="3" bestFit="1" customWidth="1"/>
    <col min="15862" max="15864" width="23.42578125" style="3" bestFit="1" customWidth="1"/>
    <col min="15865" max="15865" width="23.140625" style="3" bestFit="1" customWidth="1"/>
    <col min="15866" max="15866" width="15.42578125" style="3" bestFit="1" customWidth="1"/>
    <col min="15867" max="15867" width="12.42578125" style="3" bestFit="1" customWidth="1"/>
    <col min="15868" max="16110" width="9.140625" style="3"/>
    <col min="16111" max="16111" width="6.5703125" style="3" bestFit="1" customWidth="1"/>
    <col min="16112" max="16112" width="69.5703125" style="3" bestFit="1" customWidth="1"/>
    <col min="16113" max="16113" width="7.5703125" style="3" bestFit="1" customWidth="1"/>
    <col min="16114" max="16114" width="8.5703125" style="3" bestFit="1" customWidth="1"/>
    <col min="16115" max="16115" width="15.85546875" style="3" bestFit="1" customWidth="1"/>
    <col min="16116" max="16116" width="11.42578125" style="3" bestFit="1" customWidth="1"/>
    <col min="16117" max="16117" width="12.85546875" style="3" bestFit="1" customWidth="1"/>
    <col min="16118" max="16120" width="23.42578125" style="3" bestFit="1" customWidth="1"/>
    <col min="16121" max="16121" width="23.140625" style="3" bestFit="1" customWidth="1"/>
    <col min="16122" max="16122" width="15.42578125" style="3" bestFit="1" customWidth="1"/>
    <col min="16123" max="16123" width="12.42578125" style="3" bestFit="1" customWidth="1"/>
    <col min="16124" max="16350" width="9.140625" style="3"/>
    <col min="16351" max="16371" width="9.140625" style="3" customWidth="1"/>
    <col min="16372" max="16384" width="9.140625" style="3"/>
  </cols>
  <sheetData>
    <row r="1" spans="1:10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104" t="s">
        <v>133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">
      <c r="A3" s="111" t="s">
        <v>135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x14ac:dyDescent="0.2">
      <c r="A4" s="111" t="s">
        <v>81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s="4" customFormat="1" ht="29.25" customHeight="1" x14ac:dyDescent="0.2">
      <c r="A5" s="114" t="s">
        <v>1</v>
      </c>
      <c r="B5" s="115" t="s">
        <v>2</v>
      </c>
      <c r="C5" s="116" t="s">
        <v>3</v>
      </c>
      <c r="D5" s="117" t="s">
        <v>4</v>
      </c>
      <c r="E5" s="116" t="s">
        <v>5</v>
      </c>
      <c r="F5" s="116"/>
      <c r="G5" s="112" t="s">
        <v>6</v>
      </c>
      <c r="H5" s="113" t="s">
        <v>7</v>
      </c>
      <c r="I5" s="113"/>
      <c r="J5" s="112" t="s">
        <v>0</v>
      </c>
    </row>
    <row r="6" spans="1:10" s="4" customFormat="1" ht="38.25" x14ac:dyDescent="0.2">
      <c r="A6" s="114"/>
      <c r="B6" s="115"/>
      <c r="C6" s="116"/>
      <c r="D6" s="117"/>
      <c r="E6" s="51" t="s">
        <v>8</v>
      </c>
      <c r="F6" s="51" t="s">
        <v>9</v>
      </c>
      <c r="G6" s="112"/>
      <c r="H6" s="52" t="s">
        <v>8</v>
      </c>
      <c r="I6" s="52" t="s">
        <v>9</v>
      </c>
      <c r="J6" s="112"/>
    </row>
    <row r="7" spans="1:10" s="4" customFormat="1" ht="14.25" x14ac:dyDescent="0.2">
      <c r="A7" s="53"/>
      <c r="B7" s="54" t="s">
        <v>93</v>
      </c>
      <c r="C7" s="55"/>
      <c r="D7" s="61"/>
      <c r="E7" s="61"/>
      <c r="F7" s="61"/>
      <c r="G7" s="61"/>
      <c r="H7" s="62">
        <f>SUM(H8:H8)</f>
        <v>0</v>
      </c>
      <c r="I7" s="62">
        <f t="shared" ref="I7:J7" si="0">SUM(I8:I8)</f>
        <v>0</v>
      </c>
      <c r="J7" s="62">
        <f t="shared" si="0"/>
        <v>0</v>
      </c>
    </row>
    <row r="8" spans="1:10" x14ac:dyDescent="0.2">
      <c r="A8" s="24">
        <v>1</v>
      </c>
      <c r="B8" s="56" t="s">
        <v>94</v>
      </c>
      <c r="C8" s="25" t="s">
        <v>12</v>
      </c>
      <c r="D8" s="83">
        <f>6505.9*4.5/7</f>
        <v>4182.3642857142859</v>
      </c>
      <c r="E8" s="19"/>
      <c r="F8" s="19"/>
      <c r="G8" s="18">
        <f t="shared" ref="G8" si="1">F8+E8</f>
        <v>0</v>
      </c>
      <c r="H8" s="20">
        <f t="shared" ref="H8" si="2">ROUND(E8*D8,2)</f>
        <v>0</v>
      </c>
      <c r="I8" s="20">
        <f t="shared" ref="I8" si="3">ROUND(F8*D8,2)</f>
        <v>0</v>
      </c>
      <c r="J8" s="18">
        <f t="shared" ref="J8:J33" si="4">I8+H8</f>
        <v>0</v>
      </c>
    </row>
    <row r="9" spans="1:10" s="4" customFormat="1" ht="14.25" x14ac:dyDescent="0.2">
      <c r="A9" s="53"/>
      <c r="B9" s="54" t="s">
        <v>29</v>
      </c>
      <c r="C9" s="55"/>
      <c r="D9" s="61"/>
      <c r="E9" s="61"/>
      <c r="F9" s="61"/>
      <c r="G9" s="61"/>
      <c r="H9" s="62">
        <f>SUM(H10:H55)</f>
        <v>0</v>
      </c>
      <c r="I9" s="62">
        <f>SUM(I10:I55)</f>
        <v>0</v>
      </c>
      <c r="J9" s="62">
        <f>SUM(J10:J55)</f>
        <v>0</v>
      </c>
    </row>
    <row r="10" spans="1:10" ht="38.25" x14ac:dyDescent="0.2">
      <c r="A10" s="24">
        <v>1</v>
      </c>
      <c r="B10" s="56" t="s">
        <v>83</v>
      </c>
      <c r="C10" s="25" t="s">
        <v>21</v>
      </c>
      <c r="D10" s="81">
        <v>7</v>
      </c>
      <c r="E10" s="19"/>
      <c r="F10" s="19"/>
      <c r="G10" s="18">
        <f t="shared" ref="G10:G37" si="5">F10+E10</f>
        <v>0</v>
      </c>
      <c r="H10" s="20">
        <f t="shared" ref="H10:H33" si="6">ROUND(E10*D10,2)</f>
        <v>0</v>
      </c>
      <c r="I10" s="20">
        <f t="shared" ref="I10:I33" si="7">ROUND(F10*D10,2)</f>
        <v>0</v>
      </c>
      <c r="J10" s="18">
        <f t="shared" si="4"/>
        <v>0</v>
      </c>
    </row>
    <row r="11" spans="1:10" x14ac:dyDescent="0.2">
      <c r="A11" s="84">
        <v>2</v>
      </c>
      <c r="B11" s="56" t="s">
        <v>31</v>
      </c>
      <c r="C11" s="25" t="s">
        <v>21</v>
      </c>
      <c r="D11" s="81">
        <v>2</v>
      </c>
      <c r="E11" s="19"/>
      <c r="F11" s="19"/>
      <c r="G11" s="18">
        <f t="shared" si="5"/>
        <v>0</v>
      </c>
      <c r="H11" s="20">
        <f t="shared" si="6"/>
        <v>0</v>
      </c>
      <c r="I11" s="20">
        <f t="shared" si="7"/>
        <v>0</v>
      </c>
      <c r="J11" s="18">
        <f t="shared" si="4"/>
        <v>0</v>
      </c>
    </row>
    <row r="12" spans="1:10" ht="25.5" x14ac:dyDescent="0.2">
      <c r="A12" s="84">
        <v>3</v>
      </c>
      <c r="B12" s="85" t="s">
        <v>87</v>
      </c>
      <c r="C12" s="25" t="s">
        <v>21</v>
      </c>
      <c r="D12" s="86">
        <v>1</v>
      </c>
      <c r="E12" s="87"/>
      <c r="F12" s="19"/>
      <c r="G12" s="18">
        <f t="shared" si="5"/>
        <v>0</v>
      </c>
      <c r="H12" s="20">
        <f t="shared" si="6"/>
        <v>0</v>
      </c>
      <c r="I12" s="20">
        <f t="shared" si="7"/>
        <v>0</v>
      </c>
      <c r="J12" s="18">
        <f t="shared" si="4"/>
        <v>0</v>
      </c>
    </row>
    <row r="13" spans="1:10" x14ac:dyDescent="0.2">
      <c r="A13" s="24">
        <v>4</v>
      </c>
      <c r="B13" s="56" t="s">
        <v>32</v>
      </c>
      <c r="C13" s="25" t="s">
        <v>21</v>
      </c>
      <c r="D13" s="81">
        <v>1</v>
      </c>
      <c r="E13" s="19"/>
      <c r="F13" s="19"/>
      <c r="G13" s="18">
        <f t="shared" si="5"/>
        <v>0</v>
      </c>
      <c r="H13" s="20">
        <f t="shared" si="6"/>
        <v>0</v>
      </c>
      <c r="I13" s="20">
        <f t="shared" si="7"/>
        <v>0</v>
      </c>
      <c r="J13" s="18">
        <f t="shared" si="4"/>
        <v>0</v>
      </c>
    </row>
    <row r="14" spans="1:10" x14ac:dyDescent="0.2">
      <c r="A14" s="84">
        <v>5</v>
      </c>
      <c r="B14" s="56" t="s">
        <v>84</v>
      </c>
      <c r="C14" s="25" t="s">
        <v>21</v>
      </c>
      <c r="D14" s="81">
        <v>6</v>
      </c>
      <c r="E14" s="19"/>
      <c r="F14" s="19"/>
      <c r="G14" s="18">
        <f t="shared" si="5"/>
        <v>0</v>
      </c>
      <c r="H14" s="20">
        <f t="shared" si="6"/>
        <v>0</v>
      </c>
      <c r="I14" s="20">
        <f t="shared" si="7"/>
        <v>0</v>
      </c>
      <c r="J14" s="18">
        <f t="shared" si="4"/>
        <v>0</v>
      </c>
    </row>
    <row r="15" spans="1:10" x14ac:dyDescent="0.2">
      <c r="A15" s="84">
        <v>6</v>
      </c>
      <c r="B15" s="56" t="s">
        <v>34</v>
      </c>
      <c r="C15" s="25" t="s">
        <v>21</v>
      </c>
      <c r="D15" s="81">
        <v>21</v>
      </c>
      <c r="E15" s="19"/>
      <c r="F15" s="19"/>
      <c r="G15" s="18">
        <f t="shared" si="5"/>
        <v>0</v>
      </c>
      <c r="H15" s="20">
        <f t="shared" si="6"/>
        <v>0</v>
      </c>
      <c r="I15" s="20">
        <f t="shared" si="7"/>
        <v>0</v>
      </c>
      <c r="J15" s="18">
        <f t="shared" si="4"/>
        <v>0</v>
      </c>
    </row>
    <row r="16" spans="1:10" ht="25.5" x14ac:dyDescent="0.2">
      <c r="A16" s="24">
        <v>7</v>
      </c>
      <c r="B16" s="56" t="s">
        <v>36</v>
      </c>
      <c r="C16" s="25" t="s">
        <v>21</v>
      </c>
      <c r="D16" s="81">
        <v>22</v>
      </c>
      <c r="E16" s="19"/>
      <c r="F16" s="19"/>
      <c r="G16" s="18">
        <f t="shared" si="5"/>
        <v>0</v>
      </c>
      <c r="H16" s="20">
        <f t="shared" si="6"/>
        <v>0</v>
      </c>
      <c r="I16" s="20">
        <f t="shared" si="7"/>
        <v>0</v>
      </c>
      <c r="J16" s="18">
        <f t="shared" si="4"/>
        <v>0</v>
      </c>
    </row>
    <row r="17" spans="1:10" x14ac:dyDescent="0.2">
      <c r="A17" s="84">
        <v>8</v>
      </c>
      <c r="B17" s="56" t="s">
        <v>37</v>
      </c>
      <c r="C17" s="25" t="s">
        <v>21</v>
      </c>
      <c r="D17" s="81">
        <v>41</v>
      </c>
      <c r="E17" s="19"/>
      <c r="F17" s="19"/>
      <c r="G17" s="18">
        <f t="shared" si="5"/>
        <v>0</v>
      </c>
      <c r="H17" s="20">
        <f t="shared" si="6"/>
        <v>0</v>
      </c>
      <c r="I17" s="20">
        <f t="shared" si="7"/>
        <v>0</v>
      </c>
      <c r="J17" s="18">
        <f t="shared" si="4"/>
        <v>0</v>
      </c>
    </row>
    <row r="18" spans="1:10" ht="25.5" x14ac:dyDescent="0.2">
      <c r="A18" s="84">
        <v>9</v>
      </c>
      <c r="B18" s="56" t="s">
        <v>38</v>
      </c>
      <c r="C18" s="25" t="s">
        <v>21</v>
      </c>
      <c r="D18" s="81">
        <v>20</v>
      </c>
      <c r="E18" s="19"/>
      <c r="F18" s="19"/>
      <c r="G18" s="18">
        <f t="shared" si="5"/>
        <v>0</v>
      </c>
      <c r="H18" s="20">
        <f t="shared" si="6"/>
        <v>0</v>
      </c>
      <c r="I18" s="20">
        <f t="shared" si="7"/>
        <v>0</v>
      </c>
      <c r="J18" s="18">
        <f t="shared" si="4"/>
        <v>0</v>
      </c>
    </row>
    <row r="19" spans="1:10" ht="25.5" x14ac:dyDescent="0.2">
      <c r="A19" s="24">
        <v>10</v>
      </c>
      <c r="B19" s="56" t="s">
        <v>85</v>
      </c>
      <c r="C19" s="25" t="s">
        <v>21</v>
      </c>
      <c r="D19" s="81">
        <v>1</v>
      </c>
      <c r="E19" s="19"/>
      <c r="F19" s="19"/>
      <c r="G19" s="18">
        <f t="shared" si="5"/>
        <v>0</v>
      </c>
      <c r="H19" s="20">
        <f t="shared" si="6"/>
        <v>0</v>
      </c>
      <c r="I19" s="20">
        <f t="shared" si="7"/>
        <v>0</v>
      </c>
      <c r="J19" s="18">
        <f t="shared" si="4"/>
        <v>0</v>
      </c>
    </row>
    <row r="20" spans="1:10" x14ac:dyDescent="0.2">
      <c r="A20" s="84">
        <v>11</v>
      </c>
      <c r="B20" s="56" t="s">
        <v>39</v>
      </c>
      <c r="C20" s="25" t="s">
        <v>21</v>
      </c>
      <c r="D20" s="81">
        <v>6</v>
      </c>
      <c r="E20" s="19"/>
      <c r="F20" s="19"/>
      <c r="G20" s="18">
        <f t="shared" si="5"/>
        <v>0</v>
      </c>
      <c r="H20" s="20">
        <f t="shared" si="6"/>
        <v>0</v>
      </c>
      <c r="I20" s="20">
        <f t="shared" si="7"/>
        <v>0</v>
      </c>
      <c r="J20" s="18">
        <f t="shared" si="4"/>
        <v>0</v>
      </c>
    </row>
    <row r="21" spans="1:10" ht="63.75" x14ac:dyDescent="0.2">
      <c r="A21" s="24">
        <v>12</v>
      </c>
      <c r="B21" s="56" t="s">
        <v>40</v>
      </c>
      <c r="C21" s="25" t="s">
        <v>14</v>
      </c>
      <c r="D21" s="81">
        <v>3000</v>
      </c>
      <c r="E21" s="19"/>
      <c r="F21" s="19"/>
      <c r="G21" s="18">
        <f t="shared" si="5"/>
        <v>0</v>
      </c>
      <c r="H21" s="20">
        <f t="shared" si="6"/>
        <v>0</v>
      </c>
      <c r="I21" s="20">
        <f t="shared" si="7"/>
        <v>0</v>
      </c>
      <c r="J21" s="18">
        <f t="shared" si="4"/>
        <v>0</v>
      </c>
    </row>
    <row r="22" spans="1:10" ht="63.75" x14ac:dyDescent="0.2">
      <c r="A22" s="84">
        <v>13</v>
      </c>
      <c r="B22" s="56" t="s">
        <v>41</v>
      </c>
      <c r="C22" s="25" t="s">
        <v>14</v>
      </c>
      <c r="D22" s="81">
        <v>600</v>
      </c>
      <c r="E22" s="19"/>
      <c r="F22" s="19"/>
      <c r="G22" s="18">
        <f t="shared" si="5"/>
        <v>0</v>
      </c>
      <c r="H22" s="20">
        <f t="shared" si="6"/>
        <v>0</v>
      </c>
      <c r="I22" s="20">
        <f t="shared" si="7"/>
        <v>0</v>
      </c>
      <c r="J22" s="18">
        <f t="shared" si="4"/>
        <v>0</v>
      </c>
    </row>
    <row r="23" spans="1:10" ht="51" x14ac:dyDescent="0.2">
      <c r="A23" s="84">
        <v>14</v>
      </c>
      <c r="B23" s="56" t="s">
        <v>42</v>
      </c>
      <c r="C23" s="25" t="s">
        <v>14</v>
      </c>
      <c r="D23" s="81">
        <v>50</v>
      </c>
      <c r="E23" s="19"/>
      <c r="F23" s="19"/>
      <c r="G23" s="18">
        <f t="shared" si="5"/>
        <v>0</v>
      </c>
      <c r="H23" s="20">
        <f t="shared" si="6"/>
        <v>0</v>
      </c>
      <c r="I23" s="20">
        <f t="shared" si="7"/>
        <v>0</v>
      </c>
      <c r="J23" s="18">
        <f t="shared" si="4"/>
        <v>0</v>
      </c>
    </row>
    <row r="24" spans="1:10" ht="63.75" x14ac:dyDescent="0.2">
      <c r="A24" s="24">
        <v>15</v>
      </c>
      <c r="B24" s="56" t="s">
        <v>43</v>
      </c>
      <c r="C24" s="25" t="s">
        <v>14</v>
      </c>
      <c r="D24" s="81">
        <v>50</v>
      </c>
      <c r="E24" s="19"/>
      <c r="F24" s="19"/>
      <c r="G24" s="18">
        <f t="shared" si="5"/>
        <v>0</v>
      </c>
      <c r="H24" s="20">
        <f t="shared" si="6"/>
        <v>0</v>
      </c>
      <c r="I24" s="20">
        <f t="shared" si="7"/>
        <v>0</v>
      </c>
      <c r="J24" s="18">
        <f t="shared" si="4"/>
        <v>0</v>
      </c>
    </row>
    <row r="25" spans="1:10" ht="38.25" x14ac:dyDescent="0.2">
      <c r="A25" s="84">
        <v>16</v>
      </c>
      <c r="B25" s="26" t="s">
        <v>65</v>
      </c>
      <c r="C25" s="25" t="s">
        <v>44</v>
      </c>
      <c r="D25" s="81">
        <v>2500</v>
      </c>
      <c r="E25" s="19"/>
      <c r="F25" s="19"/>
      <c r="G25" s="18">
        <f t="shared" si="5"/>
        <v>0</v>
      </c>
      <c r="H25" s="20">
        <f t="shared" si="6"/>
        <v>0</v>
      </c>
      <c r="I25" s="20">
        <f t="shared" si="7"/>
        <v>0</v>
      </c>
      <c r="J25" s="18">
        <f t="shared" si="4"/>
        <v>0</v>
      </c>
    </row>
    <row r="26" spans="1:10" ht="35.450000000000003" customHeight="1" x14ac:dyDescent="0.2">
      <c r="A26" s="84">
        <v>17</v>
      </c>
      <c r="B26" s="56" t="s">
        <v>45</v>
      </c>
      <c r="C26" s="25" t="s">
        <v>44</v>
      </c>
      <c r="D26" s="81">
        <v>250</v>
      </c>
      <c r="E26" s="19"/>
      <c r="F26" s="19"/>
      <c r="G26" s="18">
        <f t="shared" si="5"/>
        <v>0</v>
      </c>
      <c r="H26" s="20">
        <f t="shared" si="6"/>
        <v>0</v>
      </c>
      <c r="I26" s="20">
        <f t="shared" si="7"/>
        <v>0</v>
      </c>
      <c r="J26" s="18">
        <f t="shared" si="4"/>
        <v>0</v>
      </c>
    </row>
    <row r="27" spans="1:10" ht="25.5" x14ac:dyDescent="0.2">
      <c r="A27" s="24">
        <v>18</v>
      </c>
      <c r="B27" s="56" t="s">
        <v>46</v>
      </c>
      <c r="C27" s="25" t="s">
        <v>28</v>
      </c>
      <c r="D27" s="81">
        <v>100</v>
      </c>
      <c r="E27" s="19"/>
      <c r="F27" s="19"/>
      <c r="G27" s="18">
        <f t="shared" si="5"/>
        <v>0</v>
      </c>
      <c r="H27" s="20">
        <f t="shared" si="6"/>
        <v>0</v>
      </c>
      <c r="I27" s="20">
        <f t="shared" si="7"/>
        <v>0</v>
      </c>
      <c r="J27" s="18">
        <f t="shared" si="4"/>
        <v>0</v>
      </c>
    </row>
    <row r="28" spans="1:10" ht="25.5" x14ac:dyDescent="0.2">
      <c r="A28" s="84">
        <v>19</v>
      </c>
      <c r="B28" s="56" t="s">
        <v>47</v>
      </c>
      <c r="C28" s="25" t="s">
        <v>28</v>
      </c>
      <c r="D28" s="81">
        <v>25</v>
      </c>
      <c r="E28" s="19"/>
      <c r="F28" s="19"/>
      <c r="G28" s="18">
        <f t="shared" si="5"/>
        <v>0</v>
      </c>
      <c r="H28" s="20">
        <f t="shared" si="6"/>
        <v>0</v>
      </c>
      <c r="I28" s="20">
        <f t="shared" si="7"/>
        <v>0</v>
      </c>
      <c r="J28" s="18">
        <f t="shared" si="4"/>
        <v>0</v>
      </c>
    </row>
    <row r="29" spans="1:10" x14ac:dyDescent="0.2">
      <c r="A29" s="84">
        <v>20</v>
      </c>
      <c r="B29" s="26" t="s">
        <v>66</v>
      </c>
      <c r="C29" s="25" t="s">
        <v>28</v>
      </c>
      <c r="D29" s="81">
        <v>200</v>
      </c>
      <c r="E29" s="19"/>
      <c r="F29" s="19"/>
      <c r="G29" s="18">
        <f t="shared" si="5"/>
        <v>0</v>
      </c>
      <c r="H29" s="20">
        <f t="shared" si="6"/>
        <v>0</v>
      </c>
      <c r="I29" s="20">
        <f t="shared" si="7"/>
        <v>0</v>
      </c>
      <c r="J29" s="18">
        <f t="shared" si="4"/>
        <v>0</v>
      </c>
    </row>
    <row r="30" spans="1:10" ht="51" x14ac:dyDescent="0.2">
      <c r="A30" s="24">
        <v>21</v>
      </c>
      <c r="B30" s="56" t="s">
        <v>48</v>
      </c>
      <c r="C30" s="25" t="s">
        <v>28</v>
      </c>
      <c r="D30" s="81">
        <v>2</v>
      </c>
      <c r="E30" s="19"/>
      <c r="F30" s="19"/>
      <c r="G30" s="18">
        <f t="shared" si="5"/>
        <v>0</v>
      </c>
      <c r="H30" s="20">
        <f t="shared" si="6"/>
        <v>0</v>
      </c>
      <c r="I30" s="20">
        <f t="shared" si="7"/>
        <v>0</v>
      </c>
      <c r="J30" s="18">
        <f t="shared" si="4"/>
        <v>0</v>
      </c>
    </row>
    <row r="31" spans="1:10" ht="63.75" x14ac:dyDescent="0.2">
      <c r="A31" s="84">
        <v>22</v>
      </c>
      <c r="B31" s="56" t="s">
        <v>49</v>
      </c>
      <c r="C31" s="25" t="s">
        <v>28</v>
      </c>
      <c r="D31" s="81">
        <v>1</v>
      </c>
      <c r="E31" s="19"/>
      <c r="F31" s="19"/>
      <c r="G31" s="18">
        <f t="shared" si="5"/>
        <v>0</v>
      </c>
      <c r="H31" s="20">
        <f t="shared" si="6"/>
        <v>0</v>
      </c>
      <c r="I31" s="20">
        <f t="shared" si="7"/>
        <v>0</v>
      </c>
      <c r="J31" s="18">
        <f t="shared" si="4"/>
        <v>0</v>
      </c>
    </row>
    <row r="32" spans="1:10" ht="25.5" x14ac:dyDescent="0.2">
      <c r="A32" s="24">
        <v>23</v>
      </c>
      <c r="B32" s="56" t="s">
        <v>50</v>
      </c>
      <c r="C32" s="25" t="s">
        <v>28</v>
      </c>
      <c r="D32" s="81">
        <v>1</v>
      </c>
      <c r="E32" s="19"/>
      <c r="F32" s="19"/>
      <c r="G32" s="18">
        <f t="shared" si="5"/>
        <v>0</v>
      </c>
      <c r="H32" s="20">
        <f t="shared" si="6"/>
        <v>0</v>
      </c>
      <c r="I32" s="20">
        <f t="shared" si="7"/>
        <v>0</v>
      </c>
      <c r="J32" s="18">
        <f t="shared" si="4"/>
        <v>0</v>
      </c>
    </row>
    <row r="33" spans="1:11" x14ac:dyDescent="0.2">
      <c r="A33" s="84">
        <v>24</v>
      </c>
      <c r="B33" s="56" t="s">
        <v>53</v>
      </c>
      <c r="C33" s="25" t="s">
        <v>26</v>
      </c>
      <c r="D33" s="81">
        <v>20</v>
      </c>
      <c r="E33" s="19"/>
      <c r="F33" s="19"/>
      <c r="G33" s="18">
        <f t="shared" si="5"/>
        <v>0</v>
      </c>
      <c r="H33" s="20">
        <f t="shared" si="6"/>
        <v>0</v>
      </c>
      <c r="I33" s="20">
        <f t="shared" si="7"/>
        <v>0</v>
      </c>
      <c r="J33" s="18">
        <f t="shared" si="4"/>
        <v>0</v>
      </c>
    </row>
    <row r="34" spans="1:11" ht="25.5" x14ac:dyDescent="0.2">
      <c r="A34" s="84">
        <v>25</v>
      </c>
      <c r="B34" s="56" t="s">
        <v>54</v>
      </c>
      <c r="C34" s="25" t="s">
        <v>28</v>
      </c>
      <c r="D34" s="81">
        <v>5</v>
      </c>
      <c r="E34" s="19"/>
      <c r="F34" s="19"/>
      <c r="G34" s="18">
        <f t="shared" si="5"/>
        <v>0</v>
      </c>
      <c r="H34" s="20">
        <f t="shared" ref="H34:H55" si="8">ROUND(E34*D34,2)</f>
        <v>0</v>
      </c>
      <c r="I34" s="20">
        <f t="shared" ref="I34:I55" si="9">ROUND(F34*D34,2)</f>
        <v>0</v>
      </c>
      <c r="J34" s="18">
        <f t="shared" ref="J34:J55" si="10">I34+H34</f>
        <v>0</v>
      </c>
    </row>
    <row r="35" spans="1:11" x14ac:dyDescent="0.2">
      <c r="A35" s="24">
        <v>26</v>
      </c>
      <c r="B35" s="56" t="s">
        <v>55</v>
      </c>
      <c r="C35" s="25" t="s">
        <v>28</v>
      </c>
      <c r="D35" s="81">
        <v>1</v>
      </c>
      <c r="E35" s="19"/>
      <c r="F35" s="19"/>
      <c r="G35" s="18">
        <f t="shared" si="5"/>
        <v>0</v>
      </c>
      <c r="H35" s="20">
        <f t="shared" si="8"/>
        <v>0</v>
      </c>
      <c r="I35" s="20">
        <f t="shared" si="9"/>
        <v>0</v>
      </c>
      <c r="J35" s="18">
        <f t="shared" si="10"/>
        <v>0</v>
      </c>
    </row>
    <row r="36" spans="1:11" x14ac:dyDescent="0.2">
      <c r="A36" s="84">
        <v>27</v>
      </c>
      <c r="B36" s="56" t="s">
        <v>56</v>
      </c>
      <c r="C36" s="25" t="s">
        <v>27</v>
      </c>
      <c r="D36" s="81">
        <v>2</v>
      </c>
      <c r="E36" s="19"/>
      <c r="F36" s="19"/>
      <c r="G36" s="18">
        <f t="shared" si="5"/>
        <v>0</v>
      </c>
      <c r="H36" s="20">
        <f t="shared" si="8"/>
        <v>0</v>
      </c>
      <c r="I36" s="20">
        <f t="shared" si="9"/>
        <v>0</v>
      </c>
      <c r="J36" s="18">
        <f t="shared" si="10"/>
        <v>0</v>
      </c>
    </row>
    <row r="37" spans="1:11" ht="25.5" x14ac:dyDescent="0.2">
      <c r="A37" s="84">
        <v>28</v>
      </c>
      <c r="B37" s="56" t="s">
        <v>57</v>
      </c>
      <c r="C37" s="25" t="s">
        <v>25</v>
      </c>
      <c r="D37" s="81">
        <v>1</v>
      </c>
      <c r="E37" s="19"/>
      <c r="F37" s="19"/>
      <c r="G37" s="18">
        <f t="shared" si="5"/>
        <v>0</v>
      </c>
      <c r="H37" s="20">
        <f t="shared" si="8"/>
        <v>0</v>
      </c>
      <c r="I37" s="20">
        <f t="shared" si="9"/>
        <v>0</v>
      </c>
      <c r="J37" s="18">
        <f t="shared" si="10"/>
        <v>0</v>
      </c>
    </row>
    <row r="38" spans="1:11" ht="38.25" x14ac:dyDescent="0.2">
      <c r="A38" s="24">
        <v>29</v>
      </c>
      <c r="B38" s="36" t="s">
        <v>67</v>
      </c>
      <c r="C38" s="40" t="s">
        <v>28</v>
      </c>
      <c r="D38" s="80">
        <v>100</v>
      </c>
      <c r="E38" s="79"/>
      <c r="F38" s="79"/>
      <c r="G38" s="19">
        <f>F38+E38</f>
        <v>0</v>
      </c>
      <c r="H38" s="20">
        <f t="shared" si="8"/>
        <v>0</v>
      </c>
      <c r="I38" s="20">
        <f t="shared" si="9"/>
        <v>0</v>
      </c>
      <c r="J38" s="18">
        <f t="shared" si="10"/>
        <v>0</v>
      </c>
      <c r="K38" s="12"/>
    </row>
    <row r="39" spans="1:11" x14ac:dyDescent="0.2">
      <c r="A39" s="84">
        <v>30</v>
      </c>
      <c r="B39" s="36" t="s">
        <v>99</v>
      </c>
      <c r="C39" s="40" t="s">
        <v>21</v>
      </c>
      <c r="D39" s="80">
        <v>10</v>
      </c>
      <c r="E39" s="79"/>
      <c r="F39" s="79"/>
      <c r="G39" s="19">
        <f t="shared" ref="G39:G52" si="11">F39+E39</f>
        <v>0</v>
      </c>
      <c r="H39" s="20">
        <f t="shared" ref="H39:H52" si="12">ROUND(E39*D39,2)</f>
        <v>0</v>
      </c>
      <c r="I39" s="20">
        <f t="shared" ref="I39:I52" si="13">ROUND(F39*D39,2)</f>
        <v>0</v>
      </c>
      <c r="J39" s="18">
        <f t="shared" ref="J39:J52" si="14">I39+H39</f>
        <v>0</v>
      </c>
      <c r="K39" s="12"/>
    </row>
    <row r="40" spans="1:11" ht="25.5" x14ac:dyDescent="0.2">
      <c r="A40" s="84">
        <v>31</v>
      </c>
      <c r="B40" s="36" t="s">
        <v>35</v>
      </c>
      <c r="C40" s="40" t="s">
        <v>21</v>
      </c>
      <c r="D40" s="80">
        <v>350</v>
      </c>
      <c r="E40" s="79"/>
      <c r="F40" s="79"/>
      <c r="G40" s="19">
        <f t="shared" si="11"/>
        <v>0</v>
      </c>
      <c r="H40" s="20">
        <f t="shared" si="12"/>
        <v>0</v>
      </c>
      <c r="I40" s="20">
        <f t="shared" si="13"/>
        <v>0</v>
      </c>
      <c r="J40" s="18">
        <f t="shared" si="14"/>
        <v>0</v>
      </c>
      <c r="K40" s="12"/>
    </row>
    <row r="41" spans="1:11" x14ac:dyDescent="0.2">
      <c r="A41" s="24">
        <v>32</v>
      </c>
      <c r="B41" s="36" t="s">
        <v>100</v>
      </c>
      <c r="C41" s="40" t="s">
        <v>14</v>
      </c>
      <c r="D41" s="80">
        <v>120</v>
      </c>
      <c r="E41" s="79"/>
      <c r="F41" s="79"/>
      <c r="G41" s="19">
        <f t="shared" si="11"/>
        <v>0</v>
      </c>
      <c r="H41" s="20">
        <f t="shared" si="12"/>
        <v>0</v>
      </c>
      <c r="I41" s="20">
        <f t="shared" si="13"/>
        <v>0</v>
      </c>
      <c r="J41" s="18">
        <f t="shared" si="14"/>
        <v>0</v>
      </c>
      <c r="K41" s="12"/>
    </row>
    <row r="42" spans="1:11" ht="25.5" x14ac:dyDescent="0.2">
      <c r="A42" s="84">
        <v>33</v>
      </c>
      <c r="B42" s="36" t="s">
        <v>33</v>
      </c>
      <c r="C42" s="40" t="s">
        <v>28</v>
      </c>
      <c r="D42" s="80">
        <v>1</v>
      </c>
      <c r="E42" s="79"/>
      <c r="F42" s="79"/>
      <c r="G42" s="19">
        <f t="shared" si="11"/>
        <v>0</v>
      </c>
      <c r="H42" s="20">
        <f t="shared" si="12"/>
        <v>0</v>
      </c>
      <c r="I42" s="20">
        <f t="shared" si="13"/>
        <v>0</v>
      </c>
      <c r="J42" s="18">
        <f t="shared" si="14"/>
        <v>0</v>
      </c>
      <c r="K42" s="12"/>
    </row>
    <row r="43" spans="1:11" ht="25.5" x14ac:dyDescent="0.2">
      <c r="A43" s="24">
        <v>37</v>
      </c>
      <c r="B43" s="36" t="s">
        <v>101</v>
      </c>
      <c r="C43" s="40" t="s">
        <v>21</v>
      </c>
      <c r="D43" s="80">
        <v>12</v>
      </c>
      <c r="E43" s="79"/>
      <c r="F43" s="79"/>
      <c r="G43" s="19">
        <f t="shared" si="11"/>
        <v>0</v>
      </c>
      <c r="H43" s="20">
        <f t="shared" si="12"/>
        <v>0</v>
      </c>
      <c r="I43" s="20">
        <f t="shared" si="13"/>
        <v>0</v>
      </c>
      <c r="J43" s="18">
        <f t="shared" si="14"/>
        <v>0</v>
      </c>
      <c r="K43" s="12"/>
    </row>
    <row r="44" spans="1:11" x14ac:dyDescent="0.2">
      <c r="A44" s="84">
        <v>38</v>
      </c>
      <c r="B44" s="36" t="s">
        <v>102</v>
      </c>
      <c r="C44" s="40" t="s">
        <v>28</v>
      </c>
      <c r="D44" s="80">
        <v>1</v>
      </c>
      <c r="E44" s="79"/>
      <c r="F44" s="79"/>
      <c r="G44" s="19">
        <f t="shared" si="11"/>
        <v>0</v>
      </c>
      <c r="H44" s="20">
        <f t="shared" si="12"/>
        <v>0</v>
      </c>
      <c r="I44" s="20">
        <f t="shared" si="13"/>
        <v>0</v>
      </c>
      <c r="J44" s="18">
        <f t="shared" si="14"/>
        <v>0</v>
      </c>
      <c r="K44" s="12"/>
    </row>
    <row r="45" spans="1:11" x14ac:dyDescent="0.2">
      <c r="A45" s="84">
        <v>39</v>
      </c>
      <c r="B45" s="36" t="s">
        <v>103</v>
      </c>
      <c r="C45" s="40" t="s">
        <v>28</v>
      </c>
      <c r="D45" s="80">
        <v>1</v>
      </c>
      <c r="E45" s="79"/>
      <c r="F45" s="79"/>
      <c r="G45" s="19">
        <f t="shared" si="11"/>
        <v>0</v>
      </c>
      <c r="H45" s="20">
        <f t="shared" si="12"/>
        <v>0</v>
      </c>
      <c r="I45" s="20">
        <f t="shared" si="13"/>
        <v>0</v>
      </c>
      <c r="J45" s="18">
        <f t="shared" si="14"/>
        <v>0</v>
      </c>
      <c r="K45" s="12"/>
    </row>
    <row r="46" spans="1:11" ht="25.5" x14ac:dyDescent="0.2">
      <c r="A46" s="24">
        <v>40</v>
      </c>
      <c r="B46" s="36" t="s">
        <v>104</v>
      </c>
      <c r="C46" s="40" t="s">
        <v>28</v>
      </c>
      <c r="D46" s="80">
        <v>6</v>
      </c>
      <c r="E46" s="79"/>
      <c r="F46" s="79"/>
      <c r="G46" s="19">
        <f t="shared" si="11"/>
        <v>0</v>
      </c>
      <c r="H46" s="20">
        <f t="shared" si="12"/>
        <v>0</v>
      </c>
      <c r="I46" s="20">
        <f t="shared" si="13"/>
        <v>0</v>
      </c>
      <c r="J46" s="18">
        <f t="shared" si="14"/>
        <v>0</v>
      </c>
      <c r="K46" s="12"/>
    </row>
    <row r="47" spans="1:11" ht="25.5" x14ac:dyDescent="0.2">
      <c r="A47" s="84">
        <v>41</v>
      </c>
      <c r="B47" s="36" t="s">
        <v>105</v>
      </c>
      <c r="C47" s="40" t="s">
        <v>14</v>
      </c>
      <c r="D47" s="80">
        <v>28</v>
      </c>
      <c r="E47" s="79"/>
      <c r="F47" s="79"/>
      <c r="G47" s="19">
        <f t="shared" si="11"/>
        <v>0</v>
      </c>
      <c r="H47" s="20">
        <f t="shared" si="12"/>
        <v>0</v>
      </c>
      <c r="I47" s="20">
        <f t="shared" si="13"/>
        <v>0</v>
      </c>
      <c r="J47" s="18">
        <f t="shared" si="14"/>
        <v>0</v>
      </c>
      <c r="K47" s="12"/>
    </row>
    <row r="48" spans="1:11" ht="25.5" x14ac:dyDescent="0.2">
      <c r="A48" s="84">
        <v>42</v>
      </c>
      <c r="B48" s="36" t="s">
        <v>106</v>
      </c>
      <c r="C48" s="40" t="s">
        <v>28</v>
      </c>
      <c r="D48" s="80">
        <v>2</v>
      </c>
      <c r="E48" s="79"/>
      <c r="F48" s="79"/>
      <c r="G48" s="19">
        <f t="shared" si="11"/>
        <v>0</v>
      </c>
      <c r="H48" s="20">
        <f t="shared" si="12"/>
        <v>0</v>
      </c>
      <c r="I48" s="20">
        <f t="shared" si="13"/>
        <v>0</v>
      </c>
      <c r="J48" s="18">
        <f t="shared" si="14"/>
        <v>0</v>
      </c>
      <c r="K48" s="12"/>
    </row>
    <row r="49" spans="1:11" x14ac:dyDescent="0.2">
      <c r="A49" s="24">
        <v>43</v>
      </c>
      <c r="B49" s="36" t="s">
        <v>107</v>
      </c>
      <c r="C49" s="40" t="s">
        <v>28</v>
      </c>
      <c r="D49" s="80">
        <v>19</v>
      </c>
      <c r="E49" s="79"/>
      <c r="F49" s="79"/>
      <c r="G49" s="19">
        <f t="shared" si="11"/>
        <v>0</v>
      </c>
      <c r="H49" s="20">
        <f t="shared" si="12"/>
        <v>0</v>
      </c>
      <c r="I49" s="20">
        <f t="shared" si="13"/>
        <v>0</v>
      </c>
      <c r="J49" s="18">
        <f t="shared" si="14"/>
        <v>0</v>
      </c>
      <c r="K49" s="12"/>
    </row>
    <row r="50" spans="1:11" x14ac:dyDescent="0.2">
      <c r="A50" s="84">
        <v>44</v>
      </c>
      <c r="B50" s="36" t="s">
        <v>108</v>
      </c>
      <c r="C50" s="40" t="s">
        <v>28</v>
      </c>
      <c r="D50" s="80">
        <v>44</v>
      </c>
      <c r="E50" s="79"/>
      <c r="F50" s="79"/>
      <c r="G50" s="19">
        <f t="shared" si="11"/>
        <v>0</v>
      </c>
      <c r="H50" s="20">
        <f t="shared" si="12"/>
        <v>0</v>
      </c>
      <c r="I50" s="20">
        <f t="shared" si="13"/>
        <v>0</v>
      </c>
      <c r="J50" s="18">
        <f t="shared" si="14"/>
        <v>0</v>
      </c>
      <c r="K50" s="12"/>
    </row>
    <row r="51" spans="1:11" x14ac:dyDescent="0.2">
      <c r="A51" s="84">
        <v>45</v>
      </c>
      <c r="B51" s="36" t="s">
        <v>109</v>
      </c>
      <c r="C51" s="40" t="s">
        <v>28</v>
      </c>
      <c r="D51" s="80">
        <v>36</v>
      </c>
      <c r="E51" s="79"/>
      <c r="F51" s="79"/>
      <c r="G51" s="19">
        <f t="shared" si="11"/>
        <v>0</v>
      </c>
      <c r="H51" s="20">
        <f t="shared" si="12"/>
        <v>0</v>
      </c>
      <c r="I51" s="20">
        <f t="shared" si="13"/>
        <v>0</v>
      </c>
      <c r="J51" s="18">
        <f t="shared" si="14"/>
        <v>0</v>
      </c>
      <c r="K51" s="12"/>
    </row>
    <row r="52" spans="1:11" x14ac:dyDescent="0.2">
      <c r="A52" s="24">
        <v>46</v>
      </c>
      <c r="B52" s="36" t="s">
        <v>110</v>
      </c>
      <c r="C52" s="40" t="s">
        <v>28</v>
      </c>
      <c r="D52" s="80">
        <v>7</v>
      </c>
      <c r="E52" s="79"/>
      <c r="F52" s="79"/>
      <c r="G52" s="19">
        <f t="shared" si="11"/>
        <v>0</v>
      </c>
      <c r="H52" s="20">
        <f t="shared" si="12"/>
        <v>0</v>
      </c>
      <c r="I52" s="20">
        <f t="shared" si="13"/>
        <v>0</v>
      </c>
      <c r="J52" s="18">
        <f t="shared" si="14"/>
        <v>0</v>
      </c>
      <c r="K52" s="12"/>
    </row>
    <row r="53" spans="1:11" x14ac:dyDescent="0.2">
      <c r="A53" s="84">
        <v>47</v>
      </c>
      <c r="B53" s="56" t="s">
        <v>51</v>
      </c>
      <c r="C53" s="25" t="s">
        <v>52</v>
      </c>
      <c r="D53" s="81">
        <v>1</v>
      </c>
      <c r="E53" s="19"/>
      <c r="F53" s="19"/>
      <c r="G53" s="18">
        <f>F53+E53</f>
        <v>0</v>
      </c>
      <c r="H53" s="20">
        <f>ROUND(E53*D53,2)</f>
        <v>0</v>
      </c>
      <c r="I53" s="20">
        <f>ROUND(F53*D53,2)</f>
        <v>0</v>
      </c>
      <c r="J53" s="18">
        <f>I53+H53</f>
        <v>0</v>
      </c>
    </row>
    <row r="54" spans="1:11" x14ac:dyDescent="0.2">
      <c r="A54" s="84">
        <v>48</v>
      </c>
      <c r="B54" s="56" t="s">
        <v>97</v>
      </c>
      <c r="C54" s="40" t="s">
        <v>25</v>
      </c>
      <c r="D54" s="81">
        <v>3</v>
      </c>
      <c r="E54" s="19"/>
      <c r="F54" s="19"/>
      <c r="G54" s="18">
        <f>F54+E54</f>
        <v>0</v>
      </c>
      <c r="H54" s="20">
        <f>ROUND(E54*D54,2)</f>
        <v>0</v>
      </c>
      <c r="I54" s="20">
        <f>ROUND(F54*D54,2)</f>
        <v>0</v>
      </c>
      <c r="J54" s="18">
        <f>I54+H54</f>
        <v>0</v>
      </c>
    </row>
    <row r="55" spans="1:11" x14ac:dyDescent="0.2">
      <c r="A55" s="24">
        <v>49</v>
      </c>
      <c r="B55" s="36" t="s">
        <v>95</v>
      </c>
      <c r="C55" s="40" t="s">
        <v>25</v>
      </c>
      <c r="D55" s="80">
        <v>1</v>
      </c>
      <c r="E55" s="79"/>
      <c r="F55" s="79"/>
      <c r="G55" s="19">
        <f>F55+E55</f>
        <v>0</v>
      </c>
      <c r="H55" s="20">
        <f t="shared" si="8"/>
        <v>0</v>
      </c>
      <c r="I55" s="20">
        <f t="shared" si="9"/>
        <v>0</v>
      </c>
      <c r="J55" s="18">
        <f t="shared" si="10"/>
        <v>0</v>
      </c>
      <c r="K55" s="12"/>
    </row>
    <row r="56" spans="1:11" x14ac:dyDescent="0.2">
      <c r="A56" s="57"/>
      <c r="B56" s="58" t="s">
        <v>22</v>
      </c>
      <c r="C56" s="59"/>
      <c r="D56" s="61"/>
      <c r="E56" s="60"/>
      <c r="F56" s="61"/>
      <c r="G56" s="61"/>
      <c r="H56" s="62">
        <f>H7+H9</f>
        <v>0</v>
      </c>
      <c r="I56" s="62">
        <f>I7+I9</f>
        <v>0</v>
      </c>
      <c r="J56" s="62">
        <f>J7+J9</f>
        <v>0</v>
      </c>
      <c r="K56" s="12"/>
    </row>
    <row r="57" spans="1:11" x14ac:dyDescent="0.2">
      <c r="A57" s="57"/>
      <c r="B57" s="63" t="s">
        <v>23</v>
      </c>
      <c r="C57" s="59"/>
      <c r="D57" s="61"/>
      <c r="E57" s="62"/>
      <c r="F57" s="61"/>
      <c r="G57" s="61"/>
      <c r="H57" s="50">
        <f>H56*0.2</f>
        <v>0</v>
      </c>
      <c r="I57" s="50">
        <f t="shared" ref="I57:J57" si="15">I56*0.2</f>
        <v>0</v>
      </c>
      <c r="J57" s="50">
        <f t="shared" si="15"/>
        <v>0</v>
      </c>
      <c r="K57" s="12"/>
    </row>
    <row r="58" spans="1:11" x14ac:dyDescent="0.2">
      <c r="A58" s="57"/>
      <c r="B58" s="58" t="s">
        <v>24</v>
      </c>
      <c r="C58" s="59"/>
      <c r="D58" s="61"/>
      <c r="E58" s="60"/>
      <c r="F58" s="61"/>
      <c r="G58" s="61"/>
      <c r="H58" s="62">
        <f>H56+H57</f>
        <v>0</v>
      </c>
      <c r="I58" s="62">
        <f>I56+I57</f>
        <v>0</v>
      </c>
      <c r="J58" s="62">
        <f>J56+J57</f>
        <v>0</v>
      </c>
      <c r="K58" s="12"/>
    </row>
    <row r="59" spans="1:1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2"/>
    </row>
    <row r="60" spans="1:1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2"/>
    </row>
    <row r="61" spans="1:11" s="1" customFormat="1" x14ac:dyDescent="0.2">
      <c r="A61" s="28"/>
      <c r="B61" s="89" t="s">
        <v>123</v>
      </c>
      <c r="C61" s="46"/>
      <c r="D61" s="28"/>
      <c r="E61" s="28"/>
      <c r="F61" s="28"/>
      <c r="G61" s="28"/>
      <c r="H61" s="89" t="s">
        <v>124</v>
      </c>
      <c r="I61" s="28"/>
      <c r="J61" s="28"/>
    </row>
    <row r="62" spans="1:11" s="1" customFormat="1" ht="25.5" x14ac:dyDescent="0.2">
      <c r="A62" s="28"/>
      <c r="B62" s="90" t="s">
        <v>127</v>
      </c>
      <c r="C62" s="46"/>
      <c r="D62" s="28"/>
      <c r="E62" s="28"/>
      <c r="F62" s="28"/>
      <c r="G62" s="28"/>
      <c r="H62" s="15" t="s">
        <v>128</v>
      </c>
      <c r="I62" s="28"/>
      <c r="J62" s="28"/>
    </row>
    <row r="63" spans="1:11" s="1" customFormat="1" ht="54.75" customHeight="1" x14ac:dyDescent="0.2">
      <c r="A63" s="15"/>
      <c r="B63" s="91" t="s">
        <v>129</v>
      </c>
      <c r="C63" s="91"/>
      <c r="D63" s="91"/>
      <c r="E63" s="91"/>
      <c r="F63" s="91"/>
      <c r="G63" s="91"/>
      <c r="H63" s="91" t="s">
        <v>130</v>
      </c>
      <c r="I63" s="91"/>
      <c r="J63" s="15"/>
    </row>
    <row r="64" spans="1:11" x14ac:dyDescent="0.2">
      <c r="A64" s="49"/>
      <c r="B64" s="27"/>
      <c r="C64" s="49"/>
      <c r="D64" s="49"/>
      <c r="E64" s="110"/>
      <c r="F64" s="110"/>
      <c r="G64" s="110"/>
      <c r="H64" s="110"/>
      <c r="I64" s="110"/>
      <c r="J64" s="49"/>
    </row>
    <row r="65" spans="1:10" x14ac:dyDescent="0.2">
      <c r="A65" s="49"/>
      <c r="B65" s="49"/>
      <c r="C65" s="49"/>
      <c r="D65" s="49"/>
      <c r="E65" s="110"/>
      <c r="F65" s="110"/>
      <c r="G65" s="110"/>
      <c r="H65" s="110"/>
      <c r="I65" s="110"/>
      <c r="J65" s="49"/>
    </row>
    <row r="66" spans="1:10" x14ac:dyDescent="0.2">
      <c r="A66" s="49"/>
      <c r="B66" s="49"/>
      <c r="C66" s="49"/>
      <c r="D66" s="49"/>
      <c r="E66" s="110"/>
      <c r="F66" s="110"/>
      <c r="G66" s="110"/>
      <c r="H66" s="110"/>
      <c r="I66" s="110"/>
      <c r="J66" s="49"/>
    </row>
    <row r="67" spans="1:10" x14ac:dyDescent="0.2">
      <c r="A67" s="49"/>
      <c r="B67" s="49"/>
      <c r="C67" s="49"/>
      <c r="D67" s="49"/>
      <c r="E67" s="110"/>
      <c r="F67" s="110"/>
      <c r="G67" s="110"/>
      <c r="H67" s="110"/>
      <c r="I67" s="110"/>
      <c r="J67" s="49"/>
    </row>
  </sheetData>
  <mergeCells count="15">
    <mergeCell ref="E65:I65"/>
    <mergeCell ref="E66:I66"/>
    <mergeCell ref="E64:I64"/>
    <mergeCell ref="E67:I67"/>
    <mergeCell ref="A2:J2"/>
    <mergeCell ref="A3:J3"/>
    <mergeCell ref="A4:J4"/>
    <mergeCell ref="G5:G6"/>
    <mergeCell ref="H5:I5"/>
    <mergeCell ref="J5:J6"/>
    <mergeCell ref="A5:A6"/>
    <mergeCell ref="B5:B6"/>
    <mergeCell ref="C5:C6"/>
    <mergeCell ref="D5:D6"/>
    <mergeCell ref="E5:F5"/>
  </mergeCells>
  <conditionalFormatting sqref="E30:E32 F20:F32 E20:E28 E10:F18 E33:F54">
    <cfRule type="containsBlanks" dxfId="10" priority="18">
      <formula>LEN(TRIM(E10))=0</formula>
    </cfRule>
  </conditionalFormatting>
  <conditionalFormatting sqref="E19">
    <cfRule type="containsBlanks" dxfId="9" priority="15">
      <formula>LEN(TRIM(E19))=0</formula>
    </cfRule>
  </conditionalFormatting>
  <conditionalFormatting sqref="F19">
    <cfRule type="containsBlanks" dxfId="8" priority="14">
      <formula>LEN(TRIM(F19))=0</formula>
    </cfRule>
  </conditionalFormatting>
  <conditionalFormatting sqref="E29">
    <cfRule type="containsBlanks" dxfId="7" priority="13">
      <formula>LEN(TRIM(E29))=0</formula>
    </cfRule>
  </conditionalFormatting>
  <conditionalFormatting sqref="E55">
    <cfRule type="containsBlanks" dxfId="6" priority="12">
      <formula>LEN(TRIM(E55))=0</formula>
    </cfRule>
  </conditionalFormatting>
  <conditionalFormatting sqref="F55">
    <cfRule type="containsBlanks" dxfId="5" priority="11">
      <formula>LEN(TRIM(F55))=0</formula>
    </cfRule>
  </conditionalFormatting>
  <conditionalFormatting sqref="E8:F8">
    <cfRule type="containsBlanks" dxfId="4" priority="2">
      <formula>LEN(TRIM(E8))=0</formula>
    </cfRule>
  </conditionalFormatting>
  <pageMargins left="0.7" right="0.7" top="0.75" bottom="0.75" header="0.3" footer="0.3"/>
  <pageSetup paperSize="9" scale="42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37"/>
  <sheetViews>
    <sheetView tabSelected="1" view="pageBreakPreview" topLeftCell="A22" zoomScale="115" zoomScaleNormal="55" zoomScaleSheetLayoutView="115" workbookViewId="0">
      <selection activeCell="E29" sqref="E29:F29"/>
    </sheetView>
  </sheetViews>
  <sheetFormatPr defaultRowHeight="15" x14ac:dyDescent="0.2"/>
  <cols>
    <col min="1" max="1" width="3" style="64" bestFit="1" customWidth="1"/>
    <col min="2" max="2" width="42.28515625" style="64" customWidth="1"/>
    <col min="3" max="3" width="7.42578125" style="64" bestFit="1" customWidth="1"/>
    <col min="4" max="4" width="7" style="64" bestFit="1" customWidth="1"/>
    <col min="5" max="5" width="15.140625" style="64" customWidth="1"/>
    <col min="6" max="6" width="15" style="64" customWidth="1"/>
    <col min="7" max="7" width="15.42578125" style="64" customWidth="1"/>
    <col min="8" max="8" width="13.28515625" style="64" customWidth="1"/>
    <col min="9" max="9" width="12.140625" style="64" customWidth="1"/>
    <col min="10" max="10" width="25" style="64" customWidth="1"/>
    <col min="11" max="229" width="9.140625" style="3"/>
    <col min="230" max="230" width="6.5703125" style="3" bestFit="1" customWidth="1"/>
    <col min="231" max="231" width="69.5703125" style="3" bestFit="1" customWidth="1"/>
    <col min="232" max="232" width="7.5703125" style="3" bestFit="1" customWidth="1"/>
    <col min="233" max="233" width="8.5703125" style="3" bestFit="1" customWidth="1"/>
    <col min="234" max="234" width="15.85546875" style="3" bestFit="1" customWidth="1"/>
    <col min="235" max="235" width="11.42578125" style="3" bestFit="1" customWidth="1"/>
    <col min="236" max="236" width="12.85546875" style="3" bestFit="1" customWidth="1"/>
    <col min="237" max="239" width="23.42578125" style="3" bestFit="1" customWidth="1"/>
    <col min="240" max="240" width="23.140625" style="3" bestFit="1" customWidth="1"/>
    <col min="241" max="241" width="15.42578125" style="3" bestFit="1" customWidth="1"/>
    <col min="242" max="242" width="12.42578125" style="3" bestFit="1" customWidth="1"/>
    <col min="243" max="485" width="9.140625" style="3"/>
    <col min="486" max="486" width="6.5703125" style="3" bestFit="1" customWidth="1"/>
    <col min="487" max="487" width="69.5703125" style="3" bestFit="1" customWidth="1"/>
    <col min="488" max="488" width="7.5703125" style="3" bestFit="1" customWidth="1"/>
    <col min="489" max="489" width="8.5703125" style="3" bestFit="1" customWidth="1"/>
    <col min="490" max="490" width="15.85546875" style="3" bestFit="1" customWidth="1"/>
    <col min="491" max="491" width="11.42578125" style="3" bestFit="1" customWidth="1"/>
    <col min="492" max="492" width="12.85546875" style="3" bestFit="1" customWidth="1"/>
    <col min="493" max="495" width="23.42578125" style="3" bestFit="1" customWidth="1"/>
    <col min="496" max="496" width="23.140625" style="3" bestFit="1" customWidth="1"/>
    <col min="497" max="497" width="15.42578125" style="3" bestFit="1" customWidth="1"/>
    <col min="498" max="498" width="12.42578125" style="3" bestFit="1" customWidth="1"/>
    <col min="499" max="741" width="9.140625" style="3"/>
    <col min="742" max="742" width="6.5703125" style="3" bestFit="1" customWidth="1"/>
    <col min="743" max="743" width="69.5703125" style="3" bestFit="1" customWidth="1"/>
    <col min="744" max="744" width="7.5703125" style="3" bestFit="1" customWidth="1"/>
    <col min="745" max="745" width="8.5703125" style="3" bestFit="1" customWidth="1"/>
    <col min="746" max="746" width="15.85546875" style="3" bestFit="1" customWidth="1"/>
    <col min="747" max="747" width="11.42578125" style="3" bestFit="1" customWidth="1"/>
    <col min="748" max="748" width="12.85546875" style="3" bestFit="1" customWidth="1"/>
    <col min="749" max="751" width="23.42578125" style="3" bestFit="1" customWidth="1"/>
    <col min="752" max="752" width="23.140625" style="3" bestFit="1" customWidth="1"/>
    <col min="753" max="753" width="15.42578125" style="3" bestFit="1" customWidth="1"/>
    <col min="754" max="754" width="12.42578125" style="3" bestFit="1" customWidth="1"/>
    <col min="755" max="997" width="9.140625" style="3"/>
    <col min="998" max="998" width="6.5703125" style="3" bestFit="1" customWidth="1"/>
    <col min="999" max="999" width="69.5703125" style="3" bestFit="1" customWidth="1"/>
    <col min="1000" max="1000" width="7.5703125" style="3" bestFit="1" customWidth="1"/>
    <col min="1001" max="1001" width="8.5703125" style="3" bestFit="1" customWidth="1"/>
    <col min="1002" max="1002" width="15.85546875" style="3" bestFit="1" customWidth="1"/>
    <col min="1003" max="1003" width="11.42578125" style="3" bestFit="1" customWidth="1"/>
    <col min="1004" max="1004" width="12.85546875" style="3" bestFit="1" customWidth="1"/>
    <col min="1005" max="1007" width="23.42578125" style="3" bestFit="1" customWidth="1"/>
    <col min="1008" max="1008" width="23.140625" style="3" bestFit="1" customWidth="1"/>
    <col min="1009" max="1009" width="15.42578125" style="3" bestFit="1" customWidth="1"/>
    <col min="1010" max="1010" width="12.42578125" style="3" bestFit="1" customWidth="1"/>
    <col min="1011" max="1253" width="9.140625" style="3"/>
    <col min="1254" max="1254" width="6.5703125" style="3" bestFit="1" customWidth="1"/>
    <col min="1255" max="1255" width="69.5703125" style="3" bestFit="1" customWidth="1"/>
    <col min="1256" max="1256" width="7.5703125" style="3" bestFit="1" customWidth="1"/>
    <col min="1257" max="1257" width="8.5703125" style="3" bestFit="1" customWidth="1"/>
    <col min="1258" max="1258" width="15.85546875" style="3" bestFit="1" customWidth="1"/>
    <col min="1259" max="1259" width="11.42578125" style="3" bestFit="1" customWidth="1"/>
    <col min="1260" max="1260" width="12.85546875" style="3" bestFit="1" customWidth="1"/>
    <col min="1261" max="1263" width="23.42578125" style="3" bestFit="1" customWidth="1"/>
    <col min="1264" max="1264" width="23.140625" style="3" bestFit="1" customWidth="1"/>
    <col min="1265" max="1265" width="15.42578125" style="3" bestFit="1" customWidth="1"/>
    <col min="1266" max="1266" width="12.42578125" style="3" bestFit="1" customWidth="1"/>
    <col min="1267" max="1509" width="9.140625" style="3"/>
    <col min="1510" max="1510" width="6.5703125" style="3" bestFit="1" customWidth="1"/>
    <col min="1511" max="1511" width="69.5703125" style="3" bestFit="1" customWidth="1"/>
    <col min="1512" max="1512" width="7.5703125" style="3" bestFit="1" customWidth="1"/>
    <col min="1513" max="1513" width="8.5703125" style="3" bestFit="1" customWidth="1"/>
    <col min="1514" max="1514" width="15.85546875" style="3" bestFit="1" customWidth="1"/>
    <col min="1515" max="1515" width="11.42578125" style="3" bestFit="1" customWidth="1"/>
    <col min="1516" max="1516" width="12.85546875" style="3" bestFit="1" customWidth="1"/>
    <col min="1517" max="1519" width="23.42578125" style="3" bestFit="1" customWidth="1"/>
    <col min="1520" max="1520" width="23.140625" style="3" bestFit="1" customWidth="1"/>
    <col min="1521" max="1521" width="15.42578125" style="3" bestFit="1" customWidth="1"/>
    <col min="1522" max="1522" width="12.42578125" style="3" bestFit="1" customWidth="1"/>
    <col min="1523" max="1765" width="9.140625" style="3"/>
    <col min="1766" max="1766" width="6.5703125" style="3" bestFit="1" customWidth="1"/>
    <col min="1767" max="1767" width="69.5703125" style="3" bestFit="1" customWidth="1"/>
    <col min="1768" max="1768" width="7.5703125" style="3" bestFit="1" customWidth="1"/>
    <col min="1769" max="1769" width="8.5703125" style="3" bestFit="1" customWidth="1"/>
    <col min="1770" max="1770" width="15.85546875" style="3" bestFit="1" customWidth="1"/>
    <col min="1771" max="1771" width="11.42578125" style="3" bestFit="1" customWidth="1"/>
    <col min="1772" max="1772" width="12.85546875" style="3" bestFit="1" customWidth="1"/>
    <col min="1773" max="1775" width="23.42578125" style="3" bestFit="1" customWidth="1"/>
    <col min="1776" max="1776" width="23.140625" style="3" bestFit="1" customWidth="1"/>
    <col min="1777" max="1777" width="15.42578125" style="3" bestFit="1" customWidth="1"/>
    <col min="1778" max="1778" width="12.42578125" style="3" bestFit="1" customWidth="1"/>
    <col min="1779" max="2021" width="9.140625" style="3"/>
    <col min="2022" max="2022" width="6.5703125" style="3" bestFit="1" customWidth="1"/>
    <col min="2023" max="2023" width="69.5703125" style="3" bestFit="1" customWidth="1"/>
    <col min="2024" max="2024" width="7.5703125" style="3" bestFit="1" customWidth="1"/>
    <col min="2025" max="2025" width="8.5703125" style="3" bestFit="1" customWidth="1"/>
    <col min="2026" max="2026" width="15.85546875" style="3" bestFit="1" customWidth="1"/>
    <col min="2027" max="2027" width="11.42578125" style="3" bestFit="1" customWidth="1"/>
    <col min="2028" max="2028" width="12.85546875" style="3" bestFit="1" customWidth="1"/>
    <col min="2029" max="2031" width="23.42578125" style="3" bestFit="1" customWidth="1"/>
    <col min="2032" max="2032" width="23.140625" style="3" bestFit="1" customWidth="1"/>
    <col min="2033" max="2033" width="15.42578125" style="3" bestFit="1" customWidth="1"/>
    <col min="2034" max="2034" width="12.42578125" style="3" bestFit="1" customWidth="1"/>
    <col min="2035" max="2277" width="9.140625" style="3"/>
    <col min="2278" max="2278" width="6.5703125" style="3" bestFit="1" customWidth="1"/>
    <col min="2279" max="2279" width="69.5703125" style="3" bestFit="1" customWidth="1"/>
    <col min="2280" max="2280" width="7.5703125" style="3" bestFit="1" customWidth="1"/>
    <col min="2281" max="2281" width="8.5703125" style="3" bestFit="1" customWidth="1"/>
    <col min="2282" max="2282" width="15.85546875" style="3" bestFit="1" customWidth="1"/>
    <col min="2283" max="2283" width="11.42578125" style="3" bestFit="1" customWidth="1"/>
    <col min="2284" max="2284" width="12.85546875" style="3" bestFit="1" customWidth="1"/>
    <col min="2285" max="2287" width="23.42578125" style="3" bestFit="1" customWidth="1"/>
    <col min="2288" max="2288" width="23.140625" style="3" bestFit="1" customWidth="1"/>
    <col min="2289" max="2289" width="15.42578125" style="3" bestFit="1" customWidth="1"/>
    <col min="2290" max="2290" width="12.42578125" style="3" bestFit="1" customWidth="1"/>
    <col min="2291" max="2533" width="9.140625" style="3"/>
    <col min="2534" max="2534" width="6.5703125" style="3" bestFit="1" customWidth="1"/>
    <col min="2535" max="2535" width="69.5703125" style="3" bestFit="1" customWidth="1"/>
    <col min="2536" max="2536" width="7.5703125" style="3" bestFit="1" customWidth="1"/>
    <col min="2537" max="2537" width="8.5703125" style="3" bestFit="1" customWidth="1"/>
    <col min="2538" max="2538" width="15.85546875" style="3" bestFit="1" customWidth="1"/>
    <col min="2539" max="2539" width="11.42578125" style="3" bestFit="1" customWidth="1"/>
    <col min="2540" max="2540" width="12.85546875" style="3" bestFit="1" customWidth="1"/>
    <col min="2541" max="2543" width="23.42578125" style="3" bestFit="1" customWidth="1"/>
    <col min="2544" max="2544" width="23.140625" style="3" bestFit="1" customWidth="1"/>
    <col min="2545" max="2545" width="15.42578125" style="3" bestFit="1" customWidth="1"/>
    <col min="2546" max="2546" width="12.42578125" style="3" bestFit="1" customWidth="1"/>
    <col min="2547" max="2789" width="9.140625" style="3"/>
    <col min="2790" max="2790" width="6.5703125" style="3" bestFit="1" customWidth="1"/>
    <col min="2791" max="2791" width="69.5703125" style="3" bestFit="1" customWidth="1"/>
    <col min="2792" max="2792" width="7.5703125" style="3" bestFit="1" customWidth="1"/>
    <col min="2793" max="2793" width="8.5703125" style="3" bestFit="1" customWidth="1"/>
    <col min="2794" max="2794" width="15.85546875" style="3" bestFit="1" customWidth="1"/>
    <col min="2795" max="2795" width="11.42578125" style="3" bestFit="1" customWidth="1"/>
    <col min="2796" max="2796" width="12.85546875" style="3" bestFit="1" customWidth="1"/>
    <col min="2797" max="2799" width="23.42578125" style="3" bestFit="1" customWidth="1"/>
    <col min="2800" max="2800" width="23.140625" style="3" bestFit="1" customWidth="1"/>
    <col min="2801" max="2801" width="15.42578125" style="3" bestFit="1" customWidth="1"/>
    <col min="2802" max="2802" width="12.42578125" style="3" bestFit="1" customWidth="1"/>
    <col min="2803" max="3045" width="9.140625" style="3"/>
    <col min="3046" max="3046" width="6.5703125" style="3" bestFit="1" customWidth="1"/>
    <col min="3047" max="3047" width="69.5703125" style="3" bestFit="1" customWidth="1"/>
    <col min="3048" max="3048" width="7.5703125" style="3" bestFit="1" customWidth="1"/>
    <col min="3049" max="3049" width="8.5703125" style="3" bestFit="1" customWidth="1"/>
    <col min="3050" max="3050" width="15.85546875" style="3" bestFit="1" customWidth="1"/>
    <col min="3051" max="3051" width="11.42578125" style="3" bestFit="1" customWidth="1"/>
    <col min="3052" max="3052" width="12.85546875" style="3" bestFit="1" customWidth="1"/>
    <col min="3053" max="3055" width="23.42578125" style="3" bestFit="1" customWidth="1"/>
    <col min="3056" max="3056" width="23.140625" style="3" bestFit="1" customWidth="1"/>
    <col min="3057" max="3057" width="15.42578125" style="3" bestFit="1" customWidth="1"/>
    <col min="3058" max="3058" width="12.42578125" style="3" bestFit="1" customWidth="1"/>
    <col min="3059" max="3301" width="9.140625" style="3"/>
    <col min="3302" max="3302" width="6.5703125" style="3" bestFit="1" customWidth="1"/>
    <col min="3303" max="3303" width="69.5703125" style="3" bestFit="1" customWidth="1"/>
    <col min="3304" max="3304" width="7.5703125" style="3" bestFit="1" customWidth="1"/>
    <col min="3305" max="3305" width="8.5703125" style="3" bestFit="1" customWidth="1"/>
    <col min="3306" max="3306" width="15.85546875" style="3" bestFit="1" customWidth="1"/>
    <col min="3307" max="3307" width="11.42578125" style="3" bestFit="1" customWidth="1"/>
    <col min="3308" max="3308" width="12.85546875" style="3" bestFit="1" customWidth="1"/>
    <col min="3309" max="3311" width="23.42578125" style="3" bestFit="1" customWidth="1"/>
    <col min="3312" max="3312" width="23.140625" style="3" bestFit="1" customWidth="1"/>
    <col min="3313" max="3313" width="15.42578125" style="3" bestFit="1" customWidth="1"/>
    <col min="3314" max="3314" width="12.42578125" style="3" bestFit="1" customWidth="1"/>
    <col min="3315" max="3557" width="9.140625" style="3"/>
    <col min="3558" max="3558" width="6.5703125" style="3" bestFit="1" customWidth="1"/>
    <col min="3559" max="3559" width="69.5703125" style="3" bestFit="1" customWidth="1"/>
    <col min="3560" max="3560" width="7.5703125" style="3" bestFit="1" customWidth="1"/>
    <col min="3561" max="3561" width="8.5703125" style="3" bestFit="1" customWidth="1"/>
    <col min="3562" max="3562" width="15.85546875" style="3" bestFit="1" customWidth="1"/>
    <col min="3563" max="3563" width="11.42578125" style="3" bestFit="1" customWidth="1"/>
    <col min="3564" max="3564" width="12.85546875" style="3" bestFit="1" customWidth="1"/>
    <col min="3565" max="3567" width="23.42578125" style="3" bestFit="1" customWidth="1"/>
    <col min="3568" max="3568" width="23.140625" style="3" bestFit="1" customWidth="1"/>
    <col min="3569" max="3569" width="15.42578125" style="3" bestFit="1" customWidth="1"/>
    <col min="3570" max="3570" width="12.42578125" style="3" bestFit="1" customWidth="1"/>
    <col min="3571" max="3813" width="9.140625" style="3"/>
    <col min="3814" max="3814" width="6.5703125" style="3" bestFit="1" customWidth="1"/>
    <col min="3815" max="3815" width="69.5703125" style="3" bestFit="1" customWidth="1"/>
    <col min="3816" max="3816" width="7.5703125" style="3" bestFit="1" customWidth="1"/>
    <col min="3817" max="3817" width="8.5703125" style="3" bestFit="1" customWidth="1"/>
    <col min="3818" max="3818" width="15.85546875" style="3" bestFit="1" customWidth="1"/>
    <col min="3819" max="3819" width="11.42578125" style="3" bestFit="1" customWidth="1"/>
    <col min="3820" max="3820" width="12.85546875" style="3" bestFit="1" customWidth="1"/>
    <col min="3821" max="3823" width="23.42578125" style="3" bestFit="1" customWidth="1"/>
    <col min="3824" max="3824" width="23.140625" style="3" bestFit="1" customWidth="1"/>
    <col min="3825" max="3825" width="15.42578125" style="3" bestFit="1" customWidth="1"/>
    <col min="3826" max="3826" width="12.42578125" style="3" bestFit="1" customWidth="1"/>
    <col min="3827" max="4069" width="9.140625" style="3"/>
    <col min="4070" max="4070" width="6.5703125" style="3" bestFit="1" customWidth="1"/>
    <col min="4071" max="4071" width="69.5703125" style="3" bestFit="1" customWidth="1"/>
    <col min="4072" max="4072" width="7.5703125" style="3" bestFit="1" customWidth="1"/>
    <col min="4073" max="4073" width="8.5703125" style="3" bestFit="1" customWidth="1"/>
    <col min="4074" max="4074" width="15.85546875" style="3" bestFit="1" customWidth="1"/>
    <col min="4075" max="4075" width="11.42578125" style="3" bestFit="1" customWidth="1"/>
    <col min="4076" max="4076" width="12.85546875" style="3" bestFit="1" customWidth="1"/>
    <col min="4077" max="4079" width="23.42578125" style="3" bestFit="1" customWidth="1"/>
    <col min="4080" max="4080" width="23.140625" style="3" bestFit="1" customWidth="1"/>
    <col min="4081" max="4081" width="15.42578125" style="3" bestFit="1" customWidth="1"/>
    <col min="4082" max="4082" width="12.42578125" style="3" bestFit="1" customWidth="1"/>
    <col min="4083" max="4325" width="9.140625" style="3"/>
    <col min="4326" max="4326" width="6.5703125" style="3" bestFit="1" customWidth="1"/>
    <col min="4327" max="4327" width="69.5703125" style="3" bestFit="1" customWidth="1"/>
    <col min="4328" max="4328" width="7.5703125" style="3" bestFit="1" customWidth="1"/>
    <col min="4329" max="4329" width="8.5703125" style="3" bestFit="1" customWidth="1"/>
    <col min="4330" max="4330" width="15.85546875" style="3" bestFit="1" customWidth="1"/>
    <col min="4331" max="4331" width="11.42578125" style="3" bestFit="1" customWidth="1"/>
    <col min="4332" max="4332" width="12.85546875" style="3" bestFit="1" customWidth="1"/>
    <col min="4333" max="4335" width="23.42578125" style="3" bestFit="1" customWidth="1"/>
    <col min="4336" max="4336" width="23.140625" style="3" bestFit="1" customWidth="1"/>
    <col min="4337" max="4337" width="15.42578125" style="3" bestFit="1" customWidth="1"/>
    <col min="4338" max="4338" width="12.42578125" style="3" bestFit="1" customWidth="1"/>
    <col min="4339" max="4581" width="9.140625" style="3"/>
    <col min="4582" max="4582" width="6.5703125" style="3" bestFit="1" customWidth="1"/>
    <col min="4583" max="4583" width="69.5703125" style="3" bestFit="1" customWidth="1"/>
    <col min="4584" max="4584" width="7.5703125" style="3" bestFit="1" customWidth="1"/>
    <col min="4585" max="4585" width="8.5703125" style="3" bestFit="1" customWidth="1"/>
    <col min="4586" max="4586" width="15.85546875" style="3" bestFit="1" customWidth="1"/>
    <col min="4587" max="4587" width="11.42578125" style="3" bestFit="1" customWidth="1"/>
    <col min="4588" max="4588" width="12.85546875" style="3" bestFit="1" customWidth="1"/>
    <col min="4589" max="4591" width="23.42578125" style="3" bestFit="1" customWidth="1"/>
    <col min="4592" max="4592" width="23.140625" style="3" bestFit="1" customWidth="1"/>
    <col min="4593" max="4593" width="15.42578125" style="3" bestFit="1" customWidth="1"/>
    <col min="4594" max="4594" width="12.42578125" style="3" bestFit="1" customWidth="1"/>
    <col min="4595" max="4837" width="9.140625" style="3"/>
    <col min="4838" max="4838" width="6.5703125" style="3" bestFit="1" customWidth="1"/>
    <col min="4839" max="4839" width="69.5703125" style="3" bestFit="1" customWidth="1"/>
    <col min="4840" max="4840" width="7.5703125" style="3" bestFit="1" customWidth="1"/>
    <col min="4841" max="4841" width="8.5703125" style="3" bestFit="1" customWidth="1"/>
    <col min="4842" max="4842" width="15.85546875" style="3" bestFit="1" customWidth="1"/>
    <col min="4843" max="4843" width="11.42578125" style="3" bestFit="1" customWidth="1"/>
    <col min="4844" max="4844" width="12.85546875" style="3" bestFit="1" customWidth="1"/>
    <col min="4845" max="4847" width="23.42578125" style="3" bestFit="1" customWidth="1"/>
    <col min="4848" max="4848" width="23.140625" style="3" bestFit="1" customWidth="1"/>
    <col min="4849" max="4849" width="15.42578125" style="3" bestFit="1" customWidth="1"/>
    <col min="4850" max="4850" width="12.42578125" style="3" bestFit="1" customWidth="1"/>
    <col min="4851" max="5093" width="9.140625" style="3"/>
    <col min="5094" max="5094" width="6.5703125" style="3" bestFit="1" customWidth="1"/>
    <col min="5095" max="5095" width="69.5703125" style="3" bestFit="1" customWidth="1"/>
    <col min="5096" max="5096" width="7.5703125" style="3" bestFit="1" customWidth="1"/>
    <col min="5097" max="5097" width="8.5703125" style="3" bestFit="1" customWidth="1"/>
    <col min="5098" max="5098" width="15.85546875" style="3" bestFit="1" customWidth="1"/>
    <col min="5099" max="5099" width="11.42578125" style="3" bestFit="1" customWidth="1"/>
    <col min="5100" max="5100" width="12.85546875" style="3" bestFit="1" customWidth="1"/>
    <col min="5101" max="5103" width="23.42578125" style="3" bestFit="1" customWidth="1"/>
    <col min="5104" max="5104" width="23.140625" style="3" bestFit="1" customWidth="1"/>
    <col min="5105" max="5105" width="15.42578125" style="3" bestFit="1" customWidth="1"/>
    <col min="5106" max="5106" width="12.42578125" style="3" bestFit="1" customWidth="1"/>
    <col min="5107" max="5349" width="9.140625" style="3"/>
    <col min="5350" max="5350" width="6.5703125" style="3" bestFit="1" customWidth="1"/>
    <col min="5351" max="5351" width="69.5703125" style="3" bestFit="1" customWidth="1"/>
    <col min="5352" max="5352" width="7.5703125" style="3" bestFit="1" customWidth="1"/>
    <col min="5353" max="5353" width="8.5703125" style="3" bestFit="1" customWidth="1"/>
    <col min="5354" max="5354" width="15.85546875" style="3" bestFit="1" customWidth="1"/>
    <col min="5355" max="5355" width="11.42578125" style="3" bestFit="1" customWidth="1"/>
    <col min="5356" max="5356" width="12.85546875" style="3" bestFit="1" customWidth="1"/>
    <col min="5357" max="5359" width="23.42578125" style="3" bestFit="1" customWidth="1"/>
    <col min="5360" max="5360" width="23.140625" style="3" bestFit="1" customWidth="1"/>
    <col min="5361" max="5361" width="15.42578125" style="3" bestFit="1" customWidth="1"/>
    <col min="5362" max="5362" width="12.42578125" style="3" bestFit="1" customWidth="1"/>
    <col min="5363" max="5605" width="9.140625" style="3"/>
    <col min="5606" max="5606" width="6.5703125" style="3" bestFit="1" customWidth="1"/>
    <col min="5607" max="5607" width="69.5703125" style="3" bestFit="1" customWidth="1"/>
    <col min="5608" max="5608" width="7.5703125" style="3" bestFit="1" customWidth="1"/>
    <col min="5609" max="5609" width="8.5703125" style="3" bestFit="1" customWidth="1"/>
    <col min="5610" max="5610" width="15.85546875" style="3" bestFit="1" customWidth="1"/>
    <col min="5611" max="5611" width="11.42578125" style="3" bestFit="1" customWidth="1"/>
    <col min="5612" max="5612" width="12.85546875" style="3" bestFit="1" customWidth="1"/>
    <col min="5613" max="5615" width="23.42578125" style="3" bestFit="1" customWidth="1"/>
    <col min="5616" max="5616" width="23.140625" style="3" bestFit="1" customWidth="1"/>
    <col min="5617" max="5617" width="15.42578125" style="3" bestFit="1" customWidth="1"/>
    <col min="5618" max="5618" width="12.42578125" style="3" bestFit="1" customWidth="1"/>
    <col min="5619" max="5861" width="9.140625" style="3"/>
    <col min="5862" max="5862" width="6.5703125" style="3" bestFit="1" customWidth="1"/>
    <col min="5863" max="5863" width="69.5703125" style="3" bestFit="1" customWidth="1"/>
    <col min="5864" max="5864" width="7.5703125" style="3" bestFit="1" customWidth="1"/>
    <col min="5865" max="5865" width="8.5703125" style="3" bestFit="1" customWidth="1"/>
    <col min="5866" max="5866" width="15.85546875" style="3" bestFit="1" customWidth="1"/>
    <col min="5867" max="5867" width="11.42578125" style="3" bestFit="1" customWidth="1"/>
    <col min="5868" max="5868" width="12.85546875" style="3" bestFit="1" customWidth="1"/>
    <col min="5869" max="5871" width="23.42578125" style="3" bestFit="1" customWidth="1"/>
    <col min="5872" max="5872" width="23.140625" style="3" bestFit="1" customWidth="1"/>
    <col min="5873" max="5873" width="15.42578125" style="3" bestFit="1" customWidth="1"/>
    <col min="5874" max="5874" width="12.42578125" style="3" bestFit="1" customWidth="1"/>
    <col min="5875" max="6117" width="9.140625" style="3"/>
    <col min="6118" max="6118" width="6.5703125" style="3" bestFit="1" customWidth="1"/>
    <col min="6119" max="6119" width="69.5703125" style="3" bestFit="1" customWidth="1"/>
    <col min="6120" max="6120" width="7.5703125" style="3" bestFit="1" customWidth="1"/>
    <col min="6121" max="6121" width="8.5703125" style="3" bestFit="1" customWidth="1"/>
    <col min="6122" max="6122" width="15.85546875" style="3" bestFit="1" customWidth="1"/>
    <col min="6123" max="6123" width="11.42578125" style="3" bestFit="1" customWidth="1"/>
    <col min="6124" max="6124" width="12.85546875" style="3" bestFit="1" customWidth="1"/>
    <col min="6125" max="6127" width="23.42578125" style="3" bestFit="1" customWidth="1"/>
    <col min="6128" max="6128" width="23.140625" style="3" bestFit="1" customWidth="1"/>
    <col min="6129" max="6129" width="15.42578125" style="3" bestFit="1" customWidth="1"/>
    <col min="6130" max="6130" width="12.42578125" style="3" bestFit="1" customWidth="1"/>
    <col min="6131" max="6373" width="9.140625" style="3"/>
    <col min="6374" max="6374" width="6.5703125" style="3" bestFit="1" customWidth="1"/>
    <col min="6375" max="6375" width="69.5703125" style="3" bestFit="1" customWidth="1"/>
    <col min="6376" max="6376" width="7.5703125" style="3" bestFit="1" customWidth="1"/>
    <col min="6377" max="6377" width="8.5703125" style="3" bestFit="1" customWidth="1"/>
    <col min="6378" max="6378" width="15.85546875" style="3" bestFit="1" customWidth="1"/>
    <col min="6379" max="6379" width="11.42578125" style="3" bestFit="1" customWidth="1"/>
    <col min="6380" max="6380" width="12.85546875" style="3" bestFit="1" customWidth="1"/>
    <col min="6381" max="6383" width="23.42578125" style="3" bestFit="1" customWidth="1"/>
    <col min="6384" max="6384" width="23.140625" style="3" bestFit="1" customWidth="1"/>
    <col min="6385" max="6385" width="15.42578125" style="3" bestFit="1" customWidth="1"/>
    <col min="6386" max="6386" width="12.42578125" style="3" bestFit="1" customWidth="1"/>
    <col min="6387" max="6629" width="9.140625" style="3"/>
    <col min="6630" max="6630" width="6.5703125" style="3" bestFit="1" customWidth="1"/>
    <col min="6631" max="6631" width="69.5703125" style="3" bestFit="1" customWidth="1"/>
    <col min="6632" max="6632" width="7.5703125" style="3" bestFit="1" customWidth="1"/>
    <col min="6633" max="6633" width="8.5703125" style="3" bestFit="1" customWidth="1"/>
    <col min="6634" max="6634" width="15.85546875" style="3" bestFit="1" customWidth="1"/>
    <col min="6635" max="6635" width="11.42578125" style="3" bestFit="1" customWidth="1"/>
    <col min="6636" max="6636" width="12.85546875" style="3" bestFit="1" customWidth="1"/>
    <col min="6637" max="6639" width="23.42578125" style="3" bestFit="1" customWidth="1"/>
    <col min="6640" max="6640" width="23.140625" style="3" bestFit="1" customWidth="1"/>
    <col min="6641" max="6641" width="15.42578125" style="3" bestFit="1" customWidth="1"/>
    <col min="6642" max="6642" width="12.42578125" style="3" bestFit="1" customWidth="1"/>
    <col min="6643" max="6885" width="9.140625" style="3"/>
    <col min="6886" max="6886" width="6.5703125" style="3" bestFit="1" customWidth="1"/>
    <col min="6887" max="6887" width="69.5703125" style="3" bestFit="1" customWidth="1"/>
    <col min="6888" max="6888" width="7.5703125" style="3" bestFit="1" customWidth="1"/>
    <col min="6889" max="6889" width="8.5703125" style="3" bestFit="1" customWidth="1"/>
    <col min="6890" max="6890" width="15.85546875" style="3" bestFit="1" customWidth="1"/>
    <col min="6891" max="6891" width="11.42578125" style="3" bestFit="1" customWidth="1"/>
    <col min="6892" max="6892" width="12.85546875" style="3" bestFit="1" customWidth="1"/>
    <col min="6893" max="6895" width="23.42578125" style="3" bestFit="1" customWidth="1"/>
    <col min="6896" max="6896" width="23.140625" style="3" bestFit="1" customWidth="1"/>
    <col min="6897" max="6897" width="15.42578125" style="3" bestFit="1" customWidth="1"/>
    <col min="6898" max="6898" width="12.42578125" style="3" bestFit="1" customWidth="1"/>
    <col min="6899" max="7141" width="9.140625" style="3"/>
    <col min="7142" max="7142" width="6.5703125" style="3" bestFit="1" customWidth="1"/>
    <col min="7143" max="7143" width="69.5703125" style="3" bestFit="1" customWidth="1"/>
    <col min="7144" max="7144" width="7.5703125" style="3" bestFit="1" customWidth="1"/>
    <col min="7145" max="7145" width="8.5703125" style="3" bestFit="1" customWidth="1"/>
    <col min="7146" max="7146" width="15.85546875" style="3" bestFit="1" customWidth="1"/>
    <col min="7147" max="7147" width="11.42578125" style="3" bestFit="1" customWidth="1"/>
    <col min="7148" max="7148" width="12.85546875" style="3" bestFit="1" customWidth="1"/>
    <col min="7149" max="7151" width="23.42578125" style="3" bestFit="1" customWidth="1"/>
    <col min="7152" max="7152" width="23.140625" style="3" bestFit="1" customWidth="1"/>
    <col min="7153" max="7153" width="15.42578125" style="3" bestFit="1" customWidth="1"/>
    <col min="7154" max="7154" width="12.42578125" style="3" bestFit="1" customWidth="1"/>
    <col min="7155" max="7397" width="9.140625" style="3"/>
    <col min="7398" max="7398" width="6.5703125" style="3" bestFit="1" customWidth="1"/>
    <col min="7399" max="7399" width="69.5703125" style="3" bestFit="1" customWidth="1"/>
    <col min="7400" max="7400" width="7.5703125" style="3" bestFit="1" customWidth="1"/>
    <col min="7401" max="7401" width="8.5703125" style="3" bestFit="1" customWidth="1"/>
    <col min="7402" max="7402" width="15.85546875" style="3" bestFit="1" customWidth="1"/>
    <col min="7403" max="7403" width="11.42578125" style="3" bestFit="1" customWidth="1"/>
    <col min="7404" max="7404" width="12.85546875" style="3" bestFit="1" customWidth="1"/>
    <col min="7405" max="7407" width="23.42578125" style="3" bestFit="1" customWidth="1"/>
    <col min="7408" max="7408" width="23.140625" style="3" bestFit="1" customWidth="1"/>
    <col min="7409" max="7409" width="15.42578125" style="3" bestFit="1" customWidth="1"/>
    <col min="7410" max="7410" width="12.42578125" style="3" bestFit="1" customWidth="1"/>
    <col min="7411" max="7653" width="9.140625" style="3"/>
    <col min="7654" max="7654" width="6.5703125" style="3" bestFit="1" customWidth="1"/>
    <col min="7655" max="7655" width="69.5703125" style="3" bestFit="1" customWidth="1"/>
    <col min="7656" max="7656" width="7.5703125" style="3" bestFit="1" customWidth="1"/>
    <col min="7657" max="7657" width="8.5703125" style="3" bestFit="1" customWidth="1"/>
    <col min="7658" max="7658" width="15.85546875" style="3" bestFit="1" customWidth="1"/>
    <col min="7659" max="7659" width="11.42578125" style="3" bestFit="1" customWidth="1"/>
    <col min="7660" max="7660" width="12.85546875" style="3" bestFit="1" customWidth="1"/>
    <col min="7661" max="7663" width="23.42578125" style="3" bestFit="1" customWidth="1"/>
    <col min="7664" max="7664" width="23.140625" style="3" bestFit="1" customWidth="1"/>
    <col min="7665" max="7665" width="15.42578125" style="3" bestFit="1" customWidth="1"/>
    <col min="7666" max="7666" width="12.42578125" style="3" bestFit="1" customWidth="1"/>
    <col min="7667" max="7909" width="9.140625" style="3"/>
    <col min="7910" max="7910" width="6.5703125" style="3" bestFit="1" customWidth="1"/>
    <col min="7911" max="7911" width="69.5703125" style="3" bestFit="1" customWidth="1"/>
    <col min="7912" max="7912" width="7.5703125" style="3" bestFit="1" customWidth="1"/>
    <col min="7913" max="7913" width="8.5703125" style="3" bestFit="1" customWidth="1"/>
    <col min="7914" max="7914" width="15.85546875" style="3" bestFit="1" customWidth="1"/>
    <col min="7915" max="7915" width="11.42578125" style="3" bestFit="1" customWidth="1"/>
    <col min="7916" max="7916" width="12.85546875" style="3" bestFit="1" customWidth="1"/>
    <col min="7917" max="7919" width="23.42578125" style="3" bestFit="1" customWidth="1"/>
    <col min="7920" max="7920" width="23.140625" style="3" bestFit="1" customWidth="1"/>
    <col min="7921" max="7921" width="15.42578125" style="3" bestFit="1" customWidth="1"/>
    <col min="7922" max="7922" width="12.42578125" style="3" bestFit="1" customWidth="1"/>
    <col min="7923" max="8165" width="9.140625" style="3"/>
    <col min="8166" max="8166" width="6.5703125" style="3" bestFit="1" customWidth="1"/>
    <col min="8167" max="8167" width="69.5703125" style="3" bestFit="1" customWidth="1"/>
    <col min="8168" max="8168" width="7.5703125" style="3" bestFit="1" customWidth="1"/>
    <col min="8169" max="8169" width="8.5703125" style="3" bestFit="1" customWidth="1"/>
    <col min="8170" max="8170" width="15.85546875" style="3" bestFit="1" customWidth="1"/>
    <col min="8171" max="8171" width="11.42578125" style="3" bestFit="1" customWidth="1"/>
    <col min="8172" max="8172" width="12.85546875" style="3" bestFit="1" customWidth="1"/>
    <col min="8173" max="8175" width="23.42578125" style="3" bestFit="1" customWidth="1"/>
    <col min="8176" max="8176" width="23.140625" style="3" bestFit="1" customWidth="1"/>
    <col min="8177" max="8177" width="15.42578125" style="3" bestFit="1" customWidth="1"/>
    <col min="8178" max="8178" width="12.42578125" style="3" bestFit="1" customWidth="1"/>
    <col min="8179" max="8421" width="9.140625" style="3"/>
    <col min="8422" max="8422" width="6.5703125" style="3" bestFit="1" customWidth="1"/>
    <col min="8423" max="8423" width="69.5703125" style="3" bestFit="1" customWidth="1"/>
    <col min="8424" max="8424" width="7.5703125" style="3" bestFit="1" customWidth="1"/>
    <col min="8425" max="8425" width="8.5703125" style="3" bestFit="1" customWidth="1"/>
    <col min="8426" max="8426" width="15.85546875" style="3" bestFit="1" customWidth="1"/>
    <col min="8427" max="8427" width="11.42578125" style="3" bestFit="1" customWidth="1"/>
    <col min="8428" max="8428" width="12.85546875" style="3" bestFit="1" customWidth="1"/>
    <col min="8429" max="8431" width="23.42578125" style="3" bestFit="1" customWidth="1"/>
    <col min="8432" max="8432" width="23.140625" style="3" bestFit="1" customWidth="1"/>
    <col min="8433" max="8433" width="15.42578125" style="3" bestFit="1" customWidth="1"/>
    <col min="8434" max="8434" width="12.42578125" style="3" bestFit="1" customWidth="1"/>
    <col min="8435" max="8677" width="9.140625" style="3"/>
    <col min="8678" max="8678" width="6.5703125" style="3" bestFit="1" customWidth="1"/>
    <col min="8679" max="8679" width="69.5703125" style="3" bestFit="1" customWidth="1"/>
    <col min="8680" max="8680" width="7.5703125" style="3" bestFit="1" customWidth="1"/>
    <col min="8681" max="8681" width="8.5703125" style="3" bestFit="1" customWidth="1"/>
    <col min="8682" max="8682" width="15.85546875" style="3" bestFit="1" customWidth="1"/>
    <col min="8683" max="8683" width="11.42578125" style="3" bestFit="1" customWidth="1"/>
    <col min="8684" max="8684" width="12.85546875" style="3" bestFit="1" customWidth="1"/>
    <col min="8685" max="8687" width="23.42578125" style="3" bestFit="1" customWidth="1"/>
    <col min="8688" max="8688" width="23.140625" style="3" bestFit="1" customWidth="1"/>
    <col min="8689" max="8689" width="15.42578125" style="3" bestFit="1" customWidth="1"/>
    <col min="8690" max="8690" width="12.42578125" style="3" bestFit="1" customWidth="1"/>
    <col min="8691" max="8933" width="9.140625" style="3"/>
    <col min="8934" max="8934" width="6.5703125" style="3" bestFit="1" customWidth="1"/>
    <col min="8935" max="8935" width="69.5703125" style="3" bestFit="1" customWidth="1"/>
    <col min="8936" max="8936" width="7.5703125" style="3" bestFit="1" customWidth="1"/>
    <col min="8937" max="8937" width="8.5703125" style="3" bestFit="1" customWidth="1"/>
    <col min="8938" max="8938" width="15.85546875" style="3" bestFit="1" customWidth="1"/>
    <col min="8939" max="8939" width="11.42578125" style="3" bestFit="1" customWidth="1"/>
    <col min="8940" max="8940" width="12.85546875" style="3" bestFit="1" customWidth="1"/>
    <col min="8941" max="8943" width="23.42578125" style="3" bestFit="1" customWidth="1"/>
    <col min="8944" max="8944" width="23.140625" style="3" bestFit="1" customWidth="1"/>
    <col min="8945" max="8945" width="15.42578125" style="3" bestFit="1" customWidth="1"/>
    <col min="8946" max="8946" width="12.42578125" style="3" bestFit="1" customWidth="1"/>
    <col min="8947" max="9189" width="9.140625" style="3"/>
    <col min="9190" max="9190" width="6.5703125" style="3" bestFit="1" customWidth="1"/>
    <col min="9191" max="9191" width="69.5703125" style="3" bestFit="1" customWidth="1"/>
    <col min="9192" max="9192" width="7.5703125" style="3" bestFit="1" customWidth="1"/>
    <col min="9193" max="9193" width="8.5703125" style="3" bestFit="1" customWidth="1"/>
    <col min="9194" max="9194" width="15.85546875" style="3" bestFit="1" customWidth="1"/>
    <col min="9195" max="9195" width="11.42578125" style="3" bestFit="1" customWidth="1"/>
    <col min="9196" max="9196" width="12.85546875" style="3" bestFit="1" customWidth="1"/>
    <col min="9197" max="9199" width="23.42578125" style="3" bestFit="1" customWidth="1"/>
    <col min="9200" max="9200" width="23.140625" style="3" bestFit="1" customWidth="1"/>
    <col min="9201" max="9201" width="15.42578125" style="3" bestFit="1" customWidth="1"/>
    <col min="9202" max="9202" width="12.42578125" style="3" bestFit="1" customWidth="1"/>
    <col min="9203" max="9445" width="9.140625" style="3"/>
    <col min="9446" max="9446" width="6.5703125" style="3" bestFit="1" customWidth="1"/>
    <col min="9447" max="9447" width="69.5703125" style="3" bestFit="1" customWidth="1"/>
    <col min="9448" max="9448" width="7.5703125" style="3" bestFit="1" customWidth="1"/>
    <col min="9449" max="9449" width="8.5703125" style="3" bestFit="1" customWidth="1"/>
    <col min="9450" max="9450" width="15.85546875" style="3" bestFit="1" customWidth="1"/>
    <col min="9451" max="9451" width="11.42578125" style="3" bestFit="1" customWidth="1"/>
    <col min="9452" max="9452" width="12.85546875" style="3" bestFit="1" customWidth="1"/>
    <col min="9453" max="9455" width="23.42578125" style="3" bestFit="1" customWidth="1"/>
    <col min="9456" max="9456" width="23.140625" style="3" bestFit="1" customWidth="1"/>
    <col min="9457" max="9457" width="15.42578125" style="3" bestFit="1" customWidth="1"/>
    <col min="9458" max="9458" width="12.42578125" style="3" bestFit="1" customWidth="1"/>
    <col min="9459" max="9701" width="9.140625" style="3"/>
    <col min="9702" max="9702" width="6.5703125" style="3" bestFit="1" customWidth="1"/>
    <col min="9703" max="9703" width="69.5703125" style="3" bestFit="1" customWidth="1"/>
    <col min="9704" max="9704" width="7.5703125" style="3" bestFit="1" customWidth="1"/>
    <col min="9705" max="9705" width="8.5703125" style="3" bestFit="1" customWidth="1"/>
    <col min="9706" max="9706" width="15.85546875" style="3" bestFit="1" customWidth="1"/>
    <col min="9707" max="9707" width="11.42578125" style="3" bestFit="1" customWidth="1"/>
    <col min="9708" max="9708" width="12.85546875" style="3" bestFit="1" customWidth="1"/>
    <col min="9709" max="9711" width="23.42578125" style="3" bestFit="1" customWidth="1"/>
    <col min="9712" max="9712" width="23.140625" style="3" bestFit="1" customWidth="1"/>
    <col min="9713" max="9713" width="15.42578125" style="3" bestFit="1" customWidth="1"/>
    <col min="9714" max="9714" width="12.42578125" style="3" bestFit="1" customWidth="1"/>
    <col min="9715" max="9957" width="9.140625" style="3"/>
    <col min="9958" max="9958" width="6.5703125" style="3" bestFit="1" customWidth="1"/>
    <col min="9959" max="9959" width="69.5703125" style="3" bestFit="1" customWidth="1"/>
    <col min="9960" max="9960" width="7.5703125" style="3" bestFit="1" customWidth="1"/>
    <col min="9961" max="9961" width="8.5703125" style="3" bestFit="1" customWidth="1"/>
    <col min="9962" max="9962" width="15.85546875" style="3" bestFit="1" customWidth="1"/>
    <col min="9963" max="9963" width="11.42578125" style="3" bestFit="1" customWidth="1"/>
    <col min="9964" max="9964" width="12.85546875" style="3" bestFit="1" customWidth="1"/>
    <col min="9965" max="9967" width="23.42578125" style="3" bestFit="1" customWidth="1"/>
    <col min="9968" max="9968" width="23.140625" style="3" bestFit="1" customWidth="1"/>
    <col min="9969" max="9969" width="15.42578125" style="3" bestFit="1" customWidth="1"/>
    <col min="9970" max="9970" width="12.42578125" style="3" bestFit="1" customWidth="1"/>
    <col min="9971" max="10213" width="9.140625" style="3"/>
    <col min="10214" max="10214" width="6.5703125" style="3" bestFit="1" customWidth="1"/>
    <col min="10215" max="10215" width="69.5703125" style="3" bestFit="1" customWidth="1"/>
    <col min="10216" max="10216" width="7.5703125" style="3" bestFit="1" customWidth="1"/>
    <col min="10217" max="10217" width="8.5703125" style="3" bestFit="1" customWidth="1"/>
    <col min="10218" max="10218" width="15.85546875" style="3" bestFit="1" customWidth="1"/>
    <col min="10219" max="10219" width="11.42578125" style="3" bestFit="1" customWidth="1"/>
    <col min="10220" max="10220" width="12.85546875" style="3" bestFit="1" customWidth="1"/>
    <col min="10221" max="10223" width="23.42578125" style="3" bestFit="1" customWidth="1"/>
    <col min="10224" max="10224" width="23.140625" style="3" bestFit="1" customWidth="1"/>
    <col min="10225" max="10225" width="15.42578125" style="3" bestFit="1" customWidth="1"/>
    <col min="10226" max="10226" width="12.42578125" style="3" bestFit="1" customWidth="1"/>
    <col min="10227" max="10469" width="9.140625" style="3"/>
    <col min="10470" max="10470" width="6.5703125" style="3" bestFit="1" customWidth="1"/>
    <col min="10471" max="10471" width="69.5703125" style="3" bestFit="1" customWidth="1"/>
    <col min="10472" max="10472" width="7.5703125" style="3" bestFit="1" customWidth="1"/>
    <col min="10473" max="10473" width="8.5703125" style="3" bestFit="1" customWidth="1"/>
    <col min="10474" max="10474" width="15.85546875" style="3" bestFit="1" customWidth="1"/>
    <col min="10475" max="10475" width="11.42578125" style="3" bestFit="1" customWidth="1"/>
    <col min="10476" max="10476" width="12.85546875" style="3" bestFit="1" customWidth="1"/>
    <col min="10477" max="10479" width="23.42578125" style="3" bestFit="1" customWidth="1"/>
    <col min="10480" max="10480" width="23.140625" style="3" bestFit="1" customWidth="1"/>
    <col min="10481" max="10481" width="15.42578125" style="3" bestFit="1" customWidth="1"/>
    <col min="10482" max="10482" width="12.42578125" style="3" bestFit="1" customWidth="1"/>
    <col min="10483" max="10725" width="9.140625" style="3"/>
    <col min="10726" max="10726" width="6.5703125" style="3" bestFit="1" customWidth="1"/>
    <col min="10727" max="10727" width="69.5703125" style="3" bestFit="1" customWidth="1"/>
    <col min="10728" max="10728" width="7.5703125" style="3" bestFit="1" customWidth="1"/>
    <col min="10729" max="10729" width="8.5703125" style="3" bestFit="1" customWidth="1"/>
    <col min="10730" max="10730" width="15.85546875" style="3" bestFit="1" customWidth="1"/>
    <col min="10731" max="10731" width="11.42578125" style="3" bestFit="1" customWidth="1"/>
    <col min="10732" max="10732" width="12.85546875" style="3" bestFit="1" customWidth="1"/>
    <col min="10733" max="10735" width="23.42578125" style="3" bestFit="1" customWidth="1"/>
    <col min="10736" max="10736" width="23.140625" style="3" bestFit="1" customWidth="1"/>
    <col min="10737" max="10737" width="15.42578125" style="3" bestFit="1" customWidth="1"/>
    <col min="10738" max="10738" width="12.42578125" style="3" bestFit="1" customWidth="1"/>
    <col min="10739" max="10981" width="9.140625" style="3"/>
    <col min="10982" max="10982" width="6.5703125" style="3" bestFit="1" customWidth="1"/>
    <col min="10983" max="10983" width="69.5703125" style="3" bestFit="1" customWidth="1"/>
    <col min="10984" max="10984" width="7.5703125" style="3" bestFit="1" customWidth="1"/>
    <col min="10985" max="10985" width="8.5703125" style="3" bestFit="1" customWidth="1"/>
    <col min="10986" max="10986" width="15.85546875" style="3" bestFit="1" customWidth="1"/>
    <col min="10987" max="10987" width="11.42578125" style="3" bestFit="1" customWidth="1"/>
    <col min="10988" max="10988" width="12.85546875" style="3" bestFit="1" customWidth="1"/>
    <col min="10989" max="10991" width="23.42578125" style="3" bestFit="1" customWidth="1"/>
    <col min="10992" max="10992" width="23.140625" style="3" bestFit="1" customWidth="1"/>
    <col min="10993" max="10993" width="15.42578125" style="3" bestFit="1" customWidth="1"/>
    <col min="10994" max="10994" width="12.42578125" style="3" bestFit="1" customWidth="1"/>
    <col min="10995" max="11237" width="9.140625" style="3"/>
    <col min="11238" max="11238" width="6.5703125" style="3" bestFit="1" customWidth="1"/>
    <col min="11239" max="11239" width="69.5703125" style="3" bestFit="1" customWidth="1"/>
    <col min="11240" max="11240" width="7.5703125" style="3" bestFit="1" customWidth="1"/>
    <col min="11241" max="11241" width="8.5703125" style="3" bestFit="1" customWidth="1"/>
    <col min="11242" max="11242" width="15.85546875" style="3" bestFit="1" customWidth="1"/>
    <col min="11243" max="11243" width="11.42578125" style="3" bestFit="1" customWidth="1"/>
    <col min="11244" max="11244" width="12.85546875" style="3" bestFit="1" customWidth="1"/>
    <col min="11245" max="11247" width="23.42578125" style="3" bestFit="1" customWidth="1"/>
    <col min="11248" max="11248" width="23.140625" style="3" bestFit="1" customWidth="1"/>
    <col min="11249" max="11249" width="15.42578125" style="3" bestFit="1" customWidth="1"/>
    <col min="11250" max="11250" width="12.42578125" style="3" bestFit="1" customWidth="1"/>
    <col min="11251" max="11493" width="9.140625" style="3"/>
    <col min="11494" max="11494" width="6.5703125" style="3" bestFit="1" customWidth="1"/>
    <col min="11495" max="11495" width="69.5703125" style="3" bestFit="1" customWidth="1"/>
    <col min="11496" max="11496" width="7.5703125" style="3" bestFit="1" customWidth="1"/>
    <col min="11497" max="11497" width="8.5703125" style="3" bestFit="1" customWidth="1"/>
    <col min="11498" max="11498" width="15.85546875" style="3" bestFit="1" customWidth="1"/>
    <col min="11499" max="11499" width="11.42578125" style="3" bestFit="1" customWidth="1"/>
    <col min="11500" max="11500" width="12.85546875" style="3" bestFit="1" customWidth="1"/>
    <col min="11501" max="11503" width="23.42578125" style="3" bestFit="1" customWidth="1"/>
    <col min="11504" max="11504" width="23.140625" style="3" bestFit="1" customWidth="1"/>
    <col min="11505" max="11505" width="15.42578125" style="3" bestFit="1" customWidth="1"/>
    <col min="11506" max="11506" width="12.42578125" style="3" bestFit="1" customWidth="1"/>
    <col min="11507" max="11749" width="9.140625" style="3"/>
    <col min="11750" max="11750" width="6.5703125" style="3" bestFit="1" customWidth="1"/>
    <col min="11751" max="11751" width="69.5703125" style="3" bestFit="1" customWidth="1"/>
    <col min="11752" max="11752" width="7.5703125" style="3" bestFit="1" customWidth="1"/>
    <col min="11753" max="11753" width="8.5703125" style="3" bestFit="1" customWidth="1"/>
    <col min="11754" max="11754" width="15.85546875" style="3" bestFit="1" customWidth="1"/>
    <col min="11755" max="11755" width="11.42578125" style="3" bestFit="1" customWidth="1"/>
    <col min="11756" max="11756" width="12.85546875" style="3" bestFit="1" customWidth="1"/>
    <col min="11757" max="11759" width="23.42578125" style="3" bestFit="1" customWidth="1"/>
    <col min="11760" max="11760" width="23.140625" style="3" bestFit="1" customWidth="1"/>
    <col min="11761" max="11761" width="15.42578125" style="3" bestFit="1" customWidth="1"/>
    <col min="11762" max="11762" width="12.42578125" style="3" bestFit="1" customWidth="1"/>
    <col min="11763" max="12005" width="9.140625" style="3"/>
    <col min="12006" max="12006" width="6.5703125" style="3" bestFit="1" customWidth="1"/>
    <col min="12007" max="12007" width="69.5703125" style="3" bestFit="1" customWidth="1"/>
    <col min="12008" max="12008" width="7.5703125" style="3" bestFit="1" customWidth="1"/>
    <col min="12009" max="12009" width="8.5703125" style="3" bestFit="1" customWidth="1"/>
    <col min="12010" max="12010" width="15.85546875" style="3" bestFit="1" customWidth="1"/>
    <col min="12011" max="12011" width="11.42578125" style="3" bestFit="1" customWidth="1"/>
    <col min="12012" max="12012" width="12.85546875" style="3" bestFit="1" customWidth="1"/>
    <col min="12013" max="12015" width="23.42578125" style="3" bestFit="1" customWidth="1"/>
    <col min="12016" max="12016" width="23.140625" style="3" bestFit="1" customWidth="1"/>
    <col min="12017" max="12017" width="15.42578125" style="3" bestFit="1" customWidth="1"/>
    <col min="12018" max="12018" width="12.42578125" style="3" bestFit="1" customWidth="1"/>
    <col min="12019" max="12261" width="9.140625" style="3"/>
    <col min="12262" max="12262" width="6.5703125" style="3" bestFit="1" customWidth="1"/>
    <col min="12263" max="12263" width="69.5703125" style="3" bestFit="1" customWidth="1"/>
    <col min="12264" max="12264" width="7.5703125" style="3" bestFit="1" customWidth="1"/>
    <col min="12265" max="12265" width="8.5703125" style="3" bestFit="1" customWidth="1"/>
    <col min="12266" max="12266" width="15.85546875" style="3" bestFit="1" customWidth="1"/>
    <col min="12267" max="12267" width="11.42578125" style="3" bestFit="1" customWidth="1"/>
    <col min="12268" max="12268" width="12.85546875" style="3" bestFit="1" customWidth="1"/>
    <col min="12269" max="12271" width="23.42578125" style="3" bestFit="1" customWidth="1"/>
    <col min="12272" max="12272" width="23.140625" style="3" bestFit="1" customWidth="1"/>
    <col min="12273" max="12273" width="15.42578125" style="3" bestFit="1" customWidth="1"/>
    <col min="12274" max="12274" width="12.42578125" style="3" bestFit="1" customWidth="1"/>
    <col min="12275" max="12517" width="9.140625" style="3"/>
    <col min="12518" max="12518" width="6.5703125" style="3" bestFit="1" customWidth="1"/>
    <col min="12519" max="12519" width="69.5703125" style="3" bestFit="1" customWidth="1"/>
    <col min="12520" max="12520" width="7.5703125" style="3" bestFit="1" customWidth="1"/>
    <col min="12521" max="12521" width="8.5703125" style="3" bestFit="1" customWidth="1"/>
    <col min="12522" max="12522" width="15.85546875" style="3" bestFit="1" customWidth="1"/>
    <col min="12523" max="12523" width="11.42578125" style="3" bestFit="1" customWidth="1"/>
    <col min="12524" max="12524" width="12.85546875" style="3" bestFit="1" customWidth="1"/>
    <col min="12525" max="12527" width="23.42578125" style="3" bestFit="1" customWidth="1"/>
    <col min="12528" max="12528" width="23.140625" style="3" bestFit="1" customWidth="1"/>
    <col min="12529" max="12529" width="15.42578125" style="3" bestFit="1" customWidth="1"/>
    <col min="12530" max="12530" width="12.42578125" style="3" bestFit="1" customWidth="1"/>
    <col min="12531" max="12773" width="9.140625" style="3"/>
    <col min="12774" max="12774" width="6.5703125" style="3" bestFit="1" customWidth="1"/>
    <col min="12775" max="12775" width="69.5703125" style="3" bestFit="1" customWidth="1"/>
    <col min="12776" max="12776" width="7.5703125" style="3" bestFit="1" customWidth="1"/>
    <col min="12777" max="12777" width="8.5703125" style="3" bestFit="1" customWidth="1"/>
    <col min="12778" max="12778" width="15.85546875" style="3" bestFit="1" customWidth="1"/>
    <col min="12779" max="12779" width="11.42578125" style="3" bestFit="1" customWidth="1"/>
    <col min="12780" max="12780" width="12.85546875" style="3" bestFit="1" customWidth="1"/>
    <col min="12781" max="12783" width="23.42578125" style="3" bestFit="1" customWidth="1"/>
    <col min="12784" max="12784" width="23.140625" style="3" bestFit="1" customWidth="1"/>
    <col min="12785" max="12785" width="15.42578125" style="3" bestFit="1" customWidth="1"/>
    <col min="12786" max="12786" width="12.42578125" style="3" bestFit="1" customWidth="1"/>
    <col min="12787" max="13029" width="9.140625" style="3"/>
    <col min="13030" max="13030" width="6.5703125" style="3" bestFit="1" customWidth="1"/>
    <col min="13031" max="13031" width="69.5703125" style="3" bestFit="1" customWidth="1"/>
    <col min="13032" max="13032" width="7.5703125" style="3" bestFit="1" customWidth="1"/>
    <col min="13033" max="13033" width="8.5703125" style="3" bestFit="1" customWidth="1"/>
    <col min="13034" max="13034" width="15.85546875" style="3" bestFit="1" customWidth="1"/>
    <col min="13035" max="13035" width="11.42578125" style="3" bestFit="1" customWidth="1"/>
    <col min="13036" max="13036" width="12.85546875" style="3" bestFit="1" customWidth="1"/>
    <col min="13037" max="13039" width="23.42578125" style="3" bestFit="1" customWidth="1"/>
    <col min="13040" max="13040" width="23.140625" style="3" bestFit="1" customWidth="1"/>
    <col min="13041" max="13041" width="15.42578125" style="3" bestFit="1" customWidth="1"/>
    <col min="13042" max="13042" width="12.42578125" style="3" bestFit="1" customWidth="1"/>
    <col min="13043" max="13285" width="9.140625" style="3"/>
    <col min="13286" max="13286" width="6.5703125" style="3" bestFit="1" customWidth="1"/>
    <col min="13287" max="13287" width="69.5703125" style="3" bestFit="1" customWidth="1"/>
    <col min="13288" max="13288" width="7.5703125" style="3" bestFit="1" customWidth="1"/>
    <col min="13289" max="13289" width="8.5703125" style="3" bestFit="1" customWidth="1"/>
    <col min="13290" max="13290" width="15.85546875" style="3" bestFit="1" customWidth="1"/>
    <col min="13291" max="13291" width="11.42578125" style="3" bestFit="1" customWidth="1"/>
    <col min="13292" max="13292" width="12.85546875" style="3" bestFit="1" customWidth="1"/>
    <col min="13293" max="13295" width="23.42578125" style="3" bestFit="1" customWidth="1"/>
    <col min="13296" max="13296" width="23.140625" style="3" bestFit="1" customWidth="1"/>
    <col min="13297" max="13297" width="15.42578125" style="3" bestFit="1" customWidth="1"/>
    <col min="13298" max="13298" width="12.42578125" style="3" bestFit="1" customWidth="1"/>
    <col min="13299" max="13541" width="9.140625" style="3"/>
    <col min="13542" max="13542" width="6.5703125" style="3" bestFit="1" customWidth="1"/>
    <col min="13543" max="13543" width="69.5703125" style="3" bestFit="1" customWidth="1"/>
    <col min="13544" max="13544" width="7.5703125" style="3" bestFit="1" customWidth="1"/>
    <col min="13545" max="13545" width="8.5703125" style="3" bestFit="1" customWidth="1"/>
    <col min="13546" max="13546" width="15.85546875" style="3" bestFit="1" customWidth="1"/>
    <col min="13547" max="13547" width="11.42578125" style="3" bestFit="1" customWidth="1"/>
    <col min="13548" max="13548" width="12.85546875" style="3" bestFit="1" customWidth="1"/>
    <col min="13549" max="13551" width="23.42578125" style="3" bestFit="1" customWidth="1"/>
    <col min="13552" max="13552" width="23.140625" style="3" bestFit="1" customWidth="1"/>
    <col min="13553" max="13553" width="15.42578125" style="3" bestFit="1" customWidth="1"/>
    <col min="13554" max="13554" width="12.42578125" style="3" bestFit="1" customWidth="1"/>
    <col min="13555" max="13797" width="9.140625" style="3"/>
    <col min="13798" max="13798" width="6.5703125" style="3" bestFit="1" customWidth="1"/>
    <col min="13799" max="13799" width="69.5703125" style="3" bestFit="1" customWidth="1"/>
    <col min="13800" max="13800" width="7.5703125" style="3" bestFit="1" customWidth="1"/>
    <col min="13801" max="13801" width="8.5703125" style="3" bestFit="1" customWidth="1"/>
    <col min="13802" max="13802" width="15.85546875" style="3" bestFit="1" customWidth="1"/>
    <col min="13803" max="13803" width="11.42578125" style="3" bestFit="1" customWidth="1"/>
    <col min="13804" max="13804" width="12.85546875" style="3" bestFit="1" customWidth="1"/>
    <col min="13805" max="13807" width="23.42578125" style="3" bestFit="1" customWidth="1"/>
    <col min="13808" max="13808" width="23.140625" style="3" bestFit="1" customWidth="1"/>
    <col min="13809" max="13809" width="15.42578125" style="3" bestFit="1" customWidth="1"/>
    <col min="13810" max="13810" width="12.42578125" style="3" bestFit="1" customWidth="1"/>
    <col min="13811" max="14053" width="9.140625" style="3"/>
    <col min="14054" max="14054" width="6.5703125" style="3" bestFit="1" customWidth="1"/>
    <col min="14055" max="14055" width="69.5703125" style="3" bestFit="1" customWidth="1"/>
    <col min="14056" max="14056" width="7.5703125" style="3" bestFit="1" customWidth="1"/>
    <col min="14057" max="14057" width="8.5703125" style="3" bestFit="1" customWidth="1"/>
    <col min="14058" max="14058" width="15.85546875" style="3" bestFit="1" customWidth="1"/>
    <col min="14059" max="14059" width="11.42578125" style="3" bestFit="1" customWidth="1"/>
    <col min="14060" max="14060" width="12.85546875" style="3" bestFit="1" customWidth="1"/>
    <col min="14061" max="14063" width="23.42578125" style="3" bestFit="1" customWidth="1"/>
    <col min="14064" max="14064" width="23.140625" style="3" bestFit="1" customWidth="1"/>
    <col min="14065" max="14065" width="15.42578125" style="3" bestFit="1" customWidth="1"/>
    <col min="14066" max="14066" width="12.42578125" style="3" bestFit="1" customWidth="1"/>
    <col min="14067" max="14309" width="9.140625" style="3"/>
    <col min="14310" max="14310" width="6.5703125" style="3" bestFit="1" customWidth="1"/>
    <col min="14311" max="14311" width="69.5703125" style="3" bestFit="1" customWidth="1"/>
    <col min="14312" max="14312" width="7.5703125" style="3" bestFit="1" customWidth="1"/>
    <col min="14313" max="14313" width="8.5703125" style="3" bestFit="1" customWidth="1"/>
    <col min="14314" max="14314" width="15.85546875" style="3" bestFit="1" customWidth="1"/>
    <col min="14315" max="14315" width="11.42578125" style="3" bestFit="1" customWidth="1"/>
    <col min="14316" max="14316" width="12.85546875" style="3" bestFit="1" customWidth="1"/>
    <col min="14317" max="14319" width="23.42578125" style="3" bestFit="1" customWidth="1"/>
    <col min="14320" max="14320" width="23.140625" style="3" bestFit="1" customWidth="1"/>
    <col min="14321" max="14321" width="15.42578125" style="3" bestFit="1" customWidth="1"/>
    <col min="14322" max="14322" width="12.42578125" style="3" bestFit="1" customWidth="1"/>
    <col min="14323" max="14565" width="9.140625" style="3"/>
    <col min="14566" max="14566" width="6.5703125" style="3" bestFit="1" customWidth="1"/>
    <col min="14567" max="14567" width="69.5703125" style="3" bestFit="1" customWidth="1"/>
    <col min="14568" max="14568" width="7.5703125" style="3" bestFit="1" customWidth="1"/>
    <col min="14569" max="14569" width="8.5703125" style="3" bestFit="1" customWidth="1"/>
    <col min="14570" max="14570" width="15.85546875" style="3" bestFit="1" customWidth="1"/>
    <col min="14571" max="14571" width="11.42578125" style="3" bestFit="1" customWidth="1"/>
    <col min="14572" max="14572" width="12.85546875" style="3" bestFit="1" customWidth="1"/>
    <col min="14573" max="14575" width="23.42578125" style="3" bestFit="1" customWidth="1"/>
    <col min="14576" max="14576" width="23.140625" style="3" bestFit="1" customWidth="1"/>
    <col min="14577" max="14577" width="15.42578125" style="3" bestFit="1" customWidth="1"/>
    <col min="14578" max="14578" width="12.42578125" style="3" bestFit="1" customWidth="1"/>
    <col min="14579" max="14821" width="9.140625" style="3"/>
    <col min="14822" max="14822" width="6.5703125" style="3" bestFit="1" customWidth="1"/>
    <col min="14823" max="14823" width="69.5703125" style="3" bestFit="1" customWidth="1"/>
    <col min="14824" max="14824" width="7.5703125" style="3" bestFit="1" customWidth="1"/>
    <col min="14825" max="14825" width="8.5703125" style="3" bestFit="1" customWidth="1"/>
    <col min="14826" max="14826" width="15.85546875" style="3" bestFit="1" customWidth="1"/>
    <col min="14827" max="14827" width="11.42578125" style="3" bestFit="1" customWidth="1"/>
    <col min="14828" max="14828" width="12.85546875" style="3" bestFit="1" customWidth="1"/>
    <col min="14829" max="14831" width="23.42578125" style="3" bestFit="1" customWidth="1"/>
    <col min="14832" max="14832" width="23.140625" style="3" bestFit="1" customWidth="1"/>
    <col min="14833" max="14833" width="15.42578125" style="3" bestFit="1" customWidth="1"/>
    <col min="14834" max="14834" width="12.42578125" style="3" bestFit="1" customWidth="1"/>
    <col min="14835" max="15077" width="9.140625" style="3"/>
    <col min="15078" max="15078" width="6.5703125" style="3" bestFit="1" customWidth="1"/>
    <col min="15079" max="15079" width="69.5703125" style="3" bestFit="1" customWidth="1"/>
    <col min="15080" max="15080" width="7.5703125" style="3" bestFit="1" customWidth="1"/>
    <col min="15081" max="15081" width="8.5703125" style="3" bestFit="1" customWidth="1"/>
    <col min="15082" max="15082" width="15.85546875" style="3" bestFit="1" customWidth="1"/>
    <col min="15083" max="15083" width="11.42578125" style="3" bestFit="1" customWidth="1"/>
    <col min="15084" max="15084" width="12.85546875" style="3" bestFit="1" customWidth="1"/>
    <col min="15085" max="15087" width="23.42578125" style="3" bestFit="1" customWidth="1"/>
    <col min="15088" max="15088" width="23.140625" style="3" bestFit="1" customWidth="1"/>
    <col min="15089" max="15089" width="15.42578125" style="3" bestFit="1" customWidth="1"/>
    <col min="15090" max="15090" width="12.42578125" style="3" bestFit="1" customWidth="1"/>
    <col min="15091" max="15333" width="9.140625" style="3"/>
    <col min="15334" max="15334" width="6.5703125" style="3" bestFit="1" customWidth="1"/>
    <col min="15335" max="15335" width="69.5703125" style="3" bestFit="1" customWidth="1"/>
    <col min="15336" max="15336" width="7.5703125" style="3" bestFit="1" customWidth="1"/>
    <col min="15337" max="15337" width="8.5703125" style="3" bestFit="1" customWidth="1"/>
    <col min="15338" max="15338" width="15.85546875" style="3" bestFit="1" customWidth="1"/>
    <col min="15339" max="15339" width="11.42578125" style="3" bestFit="1" customWidth="1"/>
    <col min="15340" max="15340" width="12.85546875" style="3" bestFit="1" customWidth="1"/>
    <col min="15341" max="15343" width="23.42578125" style="3" bestFit="1" customWidth="1"/>
    <col min="15344" max="15344" width="23.140625" style="3" bestFit="1" customWidth="1"/>
    <col min="15345" max="15345" width="15.42578125" style="3" bestFit="1" customWidth="1"/>
    <col min="15346" max="15346" width="12.42578125" style="3" bestFit="1" customWidth="1"/>
    <col min="15347" max="15589" width="9.140625" style="3"/>
    <col min="15590" max="15590" width="6.5703125" style="3" bestFit="1" customWidth="1"/>
    <col min="15591" max="15591" width="69.5703125" style="3" bestFit="1" customWidth="1"/>
    <col min="15592" max="15592" width="7.5703125" style="3" bestFit="1" customWidth="1"/>
    <col min="15593" max="15593" width="8.5703125" style="3" bestFit="1" customWidth="1"/>
    <col min="15594" max="15594" width="15.85546875" style="3" bestFit="1" customWidth="1"/>
    <col min="15595" max="15595" width="11.42578125" style="3" bestFit="1" customWidth="1"/>
    <col min="15596" max="15596" width="12.85546875" style="3" bestFit="1" customWidth="1"/>
    <col min="15597" max="15599" width="23.42578125" style="3" bestFit="1" customWidth="1"/>
    <col min="15600" max="15600" width="23.140625" style="3" bestFit="1" customWidth="1"/>
    <col min="15601" max="15601" width="15.42578125" style="3" bestFit="1" customWidth="1"/>
    <col min="15602" max="15602" width="12.42578125" style="3" bestFit="1" customWidth="1"/>
    <col min="15603" max="15845" width="9.140625" style="3"/>
    <col min="15846" max="15846" width="6.5703125" style="3" bestFit="1" customWidth="1"/>
    <col min="15847" max="15847" width="69.5703125" style="3" bestFit="1" customWidth="1"/>
    <col min="15848" max="15848" width="7.5703125" style="3" bestFit="1" customWidth="1"/>
    <col min="15849" max="15849" width="8.5703125" style="3" bestFit="1" customWidth="1"/>
    <col min="15850" max="15850" width="15.85546875" style="3" bestFit="1" customWidth="1"/>
    <col min="15851" max="15851" width="11.42578125" style="3" bestFit="1" customWidth="1"/>
    <col min="15852" max="15852" width="12.85546875" style="3" bestFit="1" customWidth="1"/>
    <col min="15853" max="15855" width="23.42578125" style="3" bestFit="1" customWidth="1"/>
    <col min="15856" max="15856" width="23.140625" style="3" bestFit="1" customWidth="1"/>
    <col min="15857" max="15857" width="15.42578125" style="3" bestFit="1" customWidth="1"/>
    <col min="15858" max="15858" width="12.42578125" style="3" bestFit="1" customWidth="1"/>
    <col min="15859" max="16101" width="9.140625" style="3"/>
    <col min="16102" max="16102" width="6.5703125" style="3" bestFit="1" customWidth="1"/>
    <col min="16103" max="16103" width="69.5703125" style="3" bestFit="1" customWidth="1"/>
    <col min="16104" max="16104" width="7.5703125" style="3" bestFit="1" customWidth="1"/>
    <col min="16105" max="16105" width="8.5703125" style="3" bestFit="1" customWidth="1"/>
    <col min="16106" max="16106" width="15.85546875" style="3" bestFit="1" customWidth="1"/>
    <col min="16107" max="16107" width="11.42578125" style="3" bestFit="1" customWidth="1"/>
    <col min="16108" max="16108" width="12.85546875" style="3" bestFit="1" customWidth="1"/>
    <col min="16109" max="16111" width="23.42578125" style="3" bestFit="1" customWidth="1"/>
    <col min="16112" max="16112" width="23.140625" style="3" bestFit="1" customWidth="1"/>
    <col min="16113" max="16113" width="15.42578125" style="3" bestFit="1" customWidth="1"/>
    <col min="16114" max="16114" width="12.42578125" style="3" bestFit="1" customWidth="1"/>
    <col min="16115" max="16341" width="9.140625" style="3"/>
    <col min="16342" max="16371" width="9.140625" style="3" customWidth="1"/>
    <col min="16372" max="16384" width="9.140625" style="3"/>
  </cols>
  <sheetData>
    <row r="1" spans="1:10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">
      <c r="A3" s="104" t="s">
        <v>134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">
      <c r="A4" s="111" t="s">
        <v>135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15.75" customHeight="1" x14ac:dyDescent="0.2">
      <c r="A5" s="111" t="s">
        <v>82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s="4" customFormat="1" ht="31.5" customHeight="1" x14ac:dyDescent="0.2">
      <c r="A6" s="114" t="s">
        <v>1</v>
      </c>
      <c r="B6" s="115" t="s">
        <v>2</v>
      </c>
      <c r="C6" s="116" t="s">
        <v>3</v>
      </c>
      <c r="D6" s="117" t="s">
        <v>4</v>
      </c>
      <c r="E6" s="116" t="s">
        <v>5</v>
      </c>
      <c r="F6" s="116"/>
      <c r="G6" s="112" t="s">
        <v>6</v>
      </c>
      <c r="H6" s="113" t="s">
        <v>7</v>
      </c>
      <c r="I6" s="113"/>
      <c r="J6" s="112" t="s">
        <v>0</v>
      </c>
    </row>
    <row r="7" spans="1:10" s="4" customFormat="1" ht="51" x14ac:dyDescent="0.2">
      <c r="A7" s="114"/>
      <c r="B7" s="115"/>
      <c r="C7" s="116"/>
      <c r="D7" s="117"/>
      <c r="E7" s="51" t="s">
        <v>8</v>
      </c>
      <c r="F7" s="51" t="s">
        <v>9</v>
      </c>
      <c r="G7" s="112"/>
      <c r="H7" s="52" t="s">
        <v>8</v>
      </c>
      <c r="I7" s="52" t="s">
        <v>9</v>
      </c>
      <c r="J7" s="112"/>
    </row>
    <row r="8" spans="1:10" s="4" customFormat="1" ht="14.25" x14ac:dyDescent="0.2">
      <c r="A8" s="53"/>
      <c r="B8" s="54" t="s">
        <v>93</v>
      </c>
      <c r="C8" s="55"/>
      <c r="D8" s="61"/>
      <c r="E8" s="61"/>
      <c r="F8" s="61"/>
      <c r="G8" s="61"/>
      <c r="H8" s="62">
        <f>SUM(H9:H9)</f>
        <v>0</v>
      </c>
      <c r="I8" s="62">
        <f t="shared" ref="I8:J8" si="0">SUM(I9:I9)</f>
        <v>0</v>
      </c>
      <c r="J8" s="62">
        <f t="shared" si="0"/>
        <v>0</v>
      </c>
    </row>
    <row r="9" spans="1:10" x14ac:dyDescent="0.2">
      <c r="A9" s="24">
        <v>1</v>
      </c>
      <c r="B9" s="56" t="s">
        <v>119</v>
      </c>
      <c r="C9" s="25" t="s">
        <v>12</v>
      </c>
      <c r="D9" s="83">
        <f>6505.9*4.5/7</f>
        <v>4182.3642857142859</v>
      </c>
      <c r="E9" s="19"/>
      <c r="F9" s="19"/>
      <c r="G9" s="18">
        <f t="shared" ref="G9" si="1">F9+E9</f>
        <v>0</v>
      </c>
      <c r="H9" s="20">
        <f t="shared" ref="H9" si="2">ROUND(E9*D9,2)</f>
        <v>0</v>
      </c>
      <c r="I9" s="20">
        <f t="shared" ref="I9" si="3">ROUND(F9*D9,2)</f>
        <v>0</v>
      </c>
      <c r="J9" s="18">
        <f t="shared" ref="J9" si="4">I9+H9</f>
        <v>0</v>
      </c>
    </row>
    <row r="10" spans="1:10" s="4" customFormat="1" ht="25.5" x14ac:dyDescent="0.2">
      <c r="A10" s="53"/>
      <c r="B10" s="54" t="s">
        <v>58</v>
      </c>
      <c r="C10" s="55"/>
      <c r="D10" s="61"/>
      <c r="E10" s="61"/>
      <c r="F10" s="61"/>
      <c r="G10" s="61"/>
      <c r="H10" s="62">
        <f>SUM(H11:H29)</f>
        <v>0</v>
      </c>
      <c r="I10" s="62">
        <f>SUM(I11:I29)</f>
        <v>0</v>
      </c>
      <c r="J10" s="62">
        <f>SUM(J11:J29)</f>
        <v>0</v>
      </c>
    </row>
    <row r="11" spans="1:10" ht="25.5" x14ac:dyDescent="0.2">
      <c r="A11" s="55">
        <v>1</v>
      </c>
      <c r="B11" s="26" t="s">
        <v>59</v>
      </c>
      <c r="C11" s="59" t="s">
        <v>21</v>
      </c>
      <c r="D11" s="66">
        <f>36*2/3</f>
        <v>24</v>
      </c>
      <c r="E11" s="19"/>
      <c r="F11" s="19"/>
      <c r="G11" s="18">
        <f t="shared" ref="G11:G27" si="5">F11+E11</f>
        <v>0</v>
      </c>
      <c r="H11" s="20">
        <f t="shared" ref="H11:H29" si="6">ROUND(E11*D11,2)</f>
        <v>0</v>
      </c>
      <c r="I11" s="20">
        <f t="shared" ref="I11:I29" si="7">ROUND(F11*D11,2)</f>
        <v>0</v>
      </c>
      <c r="J11" s="18">
        <f t="shared" ref="J11:J13" si="8">I11+H11</f>
        <v>0</v>
      </c>
    </row>
    <row r="12" spans="1:10" ht="38.25" x14ac:dyDescent="0.2">
      <c r="A12" s="55">
        <v>2</v>
      </c>
      <c r="B12" s="26" t="s">
        <v>60</v>
      </c>
      <c r="C12" s="59" t="s">
        <v>21</v>
      </c>
      <c r="D12" s="66">
        <v>20</v>
      </c>
      <c r="E12" s="19"/>
      <c r="F12" s="19"/>
      <c r="G12" s="18">
        <f t="shared" si="5"/>
        <v>0</v>
      </c>
      <c r="H12" s="20">
        <f t="shared" si="6"/>
        <v>0</v>
      </c>
      <c r="I12" s="20">
        <f t="shared" si="7"/>
        <v>0</v>
      </c>
      <c r="J12" s="18">
        <f t="shared" si="8"/>
        <v>0</v>
      </c>
    </row>
    <row r="13" spans="1:10" ht="25.5" x14ac:dyDescent="0.2">
      <c r="A13" s="55">
        <v>3</v>
      </c>
      <c r="B13" s="26" t="s">
        <v>86</v>
      </c>
      <c r="C13" s="59" t="s">
        <v>21</v>
      </c>
      <c r="D13" s="66">
        <v>12</v>
      </c>
      <c r="E13" s="19"/>
      <c r="F13" s="19"/>
      <c r="G13" s="18">
        <f t="shared" si="5"/>
        <v>0</v>
      </c>
      <c r="H13" s="20">
        <f t="shared" si="6"/>
        <v>0</v>
      </c>
      <c r="I13" s="20">
        <f t="shared" si="7"/>
        <v>0</v>
      </c>
      <c r="J13" s="18">
        <f t="shared" si="8"/>
        <v>0</v>
      </c>
    </row>
    <row r="14" spans="1:10" ht="63.75" x14ac:dyDescent="0.2">
      <c r="A14" s="55">
        <v>4</v>
      </c>
      <c r="B14" s="26" t="s">
        <v>61</v>
      </c>
      <c r="C14" s="59" t="s">
        <v>14</v>
      </c>
      <c r="D14" s="66">
        <v>1500</v>
      </c>
      <c r="E14" s="19"/>
      <c r="F14" s="19"/>
      <c r="G14" s="18">
        <f t="shared" si="5"/>
        <v>0</v>
      </c>
      <c r="H14" s="20">
        <f t="shared" si="6"/>
        <v>0</v>
      </c>
      <c r="I14" s="20">
        <f t="shared" si="7"/>
        <v>0</v>
      </c>
      <c r="J14" s="67">
        <f t="shared" ref="J14:J29" si="9">I14+H14</f>
        <v>0</v>
      </c>
    </row>
    <row r="15" spans="1:10" ht="38.25" x14ac:dyDescent="0.2">
      <c r="A15" s="55">
        <v>5</v>
      </c>
      <c r="B15" s="26" t="s">
        <v>65</v>
      </c>
      <c r="C15" s="59" t="s">
        <v>14</v>
      </c>
      <c r="D15" s="66">
        <v>1500</v>
      </c>
      <c r="E15" s="19"/>
      <c r="F15" s="19"/>
      <c r="G15" s="18">
        <f t="shared" si="5"/>
        <v>0</v>
      </c>
      <c r="H15" s="20">
        <f t="shared" si="6"/>
        <v>0</v>
      </c>
      <c r="I15" s="20">
        <f t="shared" si="7"/>
        <v>0</v>
      </c>
      <c r="J15" s="67">
        <f t="shared" si="9"/>
        <v>0</v>
      </c>
    </row>
    <row r="16" spans="1:10" x14ac:dyDescent="0.2">
      <c r="A16" s="55">
        <v>6</v>
      </c>
      <c r="B16" s="26" t="s">
        <v>66</v>
      </c>
      <c r="C16" s="59" t="s">
        <v>21</v>
      </c>
      <c r="D16" s="66">
        <v>250</v>
      </c>
      <c r="E16" s="19"/>
      <c r="F16" s="19"/>
      <c r="G16" s="18">
        <f t="shared" si="5"/>
        <v>0</v>
      </c>
      <c r="H16" s="20">
        <f t="shared" si="6"/>
        <v>0</v>
      </c>
      <c r="I16" s="20">
        <f t="shared" si="7"/>
        <v>0</v>
      </c>
      <c r="J16" s="67">
        <f t="shared" si="9"/>
        <v>0</v>
      </c>
    </row>
    <row r="17" spans="1:11" ht="38.25" x14ac:dyDescent="0.2">
      <c r="A17" s="55">
        <v>7</v>
      </c>
      <c r="B17" s="26" t="s">
        <v>62</v>
      </c>
      <c r="C17" s="59" t="s">
        <v>21</v>
      </c>
      <c r="D17" s="66">
        <v>5</v>
      </c>
      <c r="E17" s="19"/>
      <c r="F17" s="19"/>
      <c r="G17" s="18">
        <f t="shared" si="5"/>
        <v>0</v>
      </c>
      <c r="H17" s="20">
        <f t="shared" si="6"/>
        <v>0</v>
      </c>
      <c r="I17" s="20">
        <f t="shared" si="7"/>
        <v>0</v>
      </c>
      <c r="J17" s="67">
        <f t="shared" si="9"/>
        <v>0</v>
      </c>
    </row>
    <row r="18" spans="1:11" x14ac:dyDescent="0.2">
      <c r="A18" s="55">
        <v>8</v>
      </c>
      <c r="B18" s="26" t="s">
        <v>113</v>
      </c>
      <c r="C18" s="59" t="s">
        <v>28</v>
      </c>
      <c r="D18" s="66">
        <v>1</v>
      </c>
      <c r="E18" s="19"/>
      <c r="F18" s="19"/>
      <c r="G18" s="18">
        <f t="shared" ref="G18:G26" si="10">F18+E18</f>
        <v>0</v>
      </c>
      <c r="H18" s="20">
        <f t="shared" ref="H18:H26" si="11">ROUND(E18*D18,2)</f>
        <v>0</v>
      </c>
      <c r="I18" s="20">
        <f t="shared" ref="I18:I26" si="12">ROUND(F18*D18,2)</f>
        <v>0</v>
      </c>
      <c r="J18" s="67">
        <f t="shared" ref="J18:J26" si="13">I18+H18</f>
        <v>0</v>
      </c>
    </row>
    <row r="19" spans="1:11" x14ac:dyDescent="0.2">
      <c r="A19" s="55">
        <v>9</v>
      </c>
      <c r="B19" s="26" t="s">
        <v>114</v>
      </c>
      <c r="C19" s="59" t="s">
        <v>28</v>
      </c>
      <c r="D19" s="66">
        <v>1</v>
      </c>
      <c r="E19" s="19"/>
      <c r="F19" s="19"/>
      <c r="G19" s="18">
        <f t="shared" si="10"/>
        <v>0</v>
      </c>
      <c r="H19" s="20">
        <f t="shared" si="11"/>
        <v>0</v>
      </c>
      <c r="I19" s="20">
        <f t="shared" si="12"/>
        <v>0</v>
      </c>
      <c r="J19" s="67">
        <f t="shared" si="13"/>
        <v>0</v>
      </c>
    </row>
    <row r="20" spans="1:11" x14ac:dyDescent="0.2">
      <c r="A20" s="55">
        <v>10</v>
      </c>
      <c r="B20" s="26" t="s">
        <v>115</v>
      </c>
      <c r="C20" s="59" t="s">
        <v>28</v>
      </c>
      <c r="D20" s="66">
        <v>1</v>
      </c>
      <c r="E20" s="19"/>
      <c r="F20" s="19"/>
      <c r="G20" s="18">
        <f t="shared" si="10"/>
        <v>0</v>
      </c>
      <c r="H20" s="20">
        <f t="shared" si="11"/>
        <v>0</v>
      </c>
      <c r="I20" s="20">
        <f t="shared" si="12"/>
        <v>0</v>
      </c>
      <c r="J20" s="67">
        <f t="shared" si="13"/>
        <v>0</v>
      </c>
    </row>
    <row r="21" spans="1:11" x14ac:dyDescent="0.2">
      <c r="A21" s="55">
        <v>11</v>
      </c>
      <c r="B21" s="26" t="s">
        <v>116</v>
      </c>
      <c r="C21" s="59" t="s">
        <v>28</v>
      </c>
      <c r="D21" s="66">
        <v>1</v>
      </c>
      <c r="E21" s="19"/>
      <c r="F21" s="19"/>
      <c r="G21" s="18">
        <f t="shared" si="10"/>
        <v>0</v>
      </c>
      <c r="H21" s="20">
        <f t="shared" si="11"/>
        <v>0</v>
      </c>
      <c r="I21" s="20">
        <f t="shared" si="12"/>
        <v>0</v>
      </c>
      <c r="J21" s="67">
        <f t="shared" si="13"/>
        <v>0</v>
      </c>
    </row>
    <row r="22" spans="1:11" ht="38.25" x14ac:dyDescent="0.2">
      <c r="A22" s="55">
        <v>12</v>
      </c>
      <c r="B22" s="26" t="s">
        <v>111</v>
      </c>
      <c r="C22" s="59" t="s">
        <v>28</v>
      </c>
      <c r="D22" s="66">
        <v>1</v>
      </c>
      <c r="E22" s="19"/>
      <c r="F22" s="19"/>
      <c r="G22" s="18">
        <f t="shared" si="10"/>
        <v>0</v>
      </c>
      <c r="H22" s="20">
        <f t="shared" si="11"/>
        <v>0</v>
      </c>
      <c r="I22" s="20">
        <f t="shared" si="12"/>
        <v>0</v>
      </c>
      <c r="J22" s="67">
        <f t="shared" si="13"/>
        <v>0</v>
      </c>
    </row>
    <row r="23" spans="1:11" ht="25.5" x14ac:dyDescent="0.2">
      <c r="A23" s="55">
        <v>13</v>
      </c>
      <c r="B23" s="26" t="s">
        <v>30</v>
      </c>
      <c r="C23" s="59" t="s">
        <v>28</v>
      </c>
      <c r="D23" s="66">
        <v>4</v>
      </c>
      <c r="E23" s="19"/>
      <c r="F23" s="19"/>
      <c r="G23" s="18">
        <f t="shared" si="10"/>
        <v>0</v>
      </c>
      <c r="H23" s="20">
        <f t="shared" si="11"/>
        <v>0</v>
      </c>
      <c r="I23" s="20">
        <f t="shared" si="12"/>
        <v>0</v>
      </c>
      <c r="J23" s="67">
        <f t="shared" si="13"/>
        <v>0</v>
      </c>
    </row>
    <row r="24" spans="1:11" ht="25.5" x14ac:dyDescent="0.2">
      <c r="A24" s="55">
        <v>14</v>
      </c>
      <c r="B24" s="26" t="s">
        <v>112</v>
      </c>
      <c r="C24" s="59" t="s">
        <v>28</v>
      </c>
      <c r="D24" s="66">
        <v>6</v>
      </c>
      <c r="E24" s="19"/>
      <c r="F24" s="19"/>
      <c r="G24" s="18">
        <f t="shared" si="10"/>
        <v>0</v>
      </c>
      <c r="H24" s="20">
        <f t="shared" si="11"/>
        <v>0</v>
      </c>
      <c r="I24" s="20">
        <f t="shared" si="12"/>
        <v>0</v>
      </c>
      <c r="J24" s="67">
        <f t="shared" si="13"/>
        <v>0</v>
      </c>
    </row>
    <row r="25" spans="1:11" ht="25.5" x14ac:dyDescent="0.2">
      <c r="A25" s="55">
        <v>15</v>
      </c>
      <c r="B25" s="26" t="s">
        <v>117</v>
      </c>
      <c r="C25" s="59" t="s">
        <v>21</v>
      </c>
      <c r="D25" s="66">
        <v>30</v>
      </c>
      <c r="E25" s="19"/>
      <c r="F25" s="19"/>
      <c r="G25" s="18">
        <f t="shared" si="10"/>
        <v>0</v>
      </c>
      <c r="H25" s="20">
        <f t="shared" si="11"/>
        <v>0</v>
      </c>
      <c r="I25" s="20">
        <f t="shared" si="12"/>
        <v>0</v>
      </c>
      <c r="J25" s="67">
        <f t="shared" si="13"/>
        <v>0</v>
      </c>
    </row>
    <row r="26" spans="1:11" ht="25.5" x14ac:dyDescent="0.2">
      <c r="A26" s="55">
        <v>16</v>
      </c>
      <c r="B26" s="26" t="s">
        <v>118</v>
      </c>
      <c r="C26" s="59" t="s">
        <v>21</v>
      </c>
      <c r="D26" s="66">
        <v>120</v>
      </c>
      <c r="E26" s="19"/>
      <c r="F26" s="19"/>
      <c r="G26" s="18">
        <f t="shared" si="10"/>
        <v>0</v>
      </c>
      <c r="H26" s="20">
        <f t="shared" si="11"/>
        <v>0</v>
      </c>
      <c r="I26" s="20">
        <f t="shared" si="12"/>
        <v>0</v>
      </c>
      <c r="J26" s="67">
        <f t="shared" si="13"/>
        <v>0</v>
      </c>
    </row>
    <row r="27" spans="1:11" x14ac:dyDescent="0.2">
      <c r="A27" s="55">
        <v>17</v>
      </c>
      <c r="B27" s="26" t="s">
        <v>63</v>
      </c>
      <c r="C27" s="40" t="s">
        <v>25</v>
      </c>
      <c r="D27" s="66">
        <v>1</v>
      </c>
      <c r="E27" s="19"/>
      <c r="F27" s="19"/>
      <c r="G27" s="18">
        <f t="shared" si="5"/>
        <v>0</v>
      </c>
      <c r="H27" s="20">
        <f t="shared" si="6"/>
        <v>0</v>
      </c>
      <c r="I27" s="68">
        <f t="shared" si="7"/>
        <v>0</v>
      </c>
      <c r="J27" s="67">
        <f t="shared" si="9"/>
        <v>0</v>
      </c>
    </row>
    <row r="28" spans="1:11" x14ac:dyDescent="0.2">
      <c r="A28" s="55">
        <v>18</v>
      </c>
      <c r="B28" s="26" t="s">
        <v>98</v>
      </c>
      <c r="C28" s="40" t="s">
        <v>25</v>
      </c>
      <c r="D28" s="66">
        <v>3</v>
      </c>
      <c r="E28" s="19"/>
      <c r="F28" s="19"/>
      <c r="G28" s="18">
        <f t="shared" ref="G28" si="14">F28+E28</f>
        <v>0</v>
      </c>
      <c r="H28" s="20">
        <f t="shared" ref="H28" si="15">ROUND(E28*D28,2)</f>
        <v>0</v>
      </c>
      <c r="I28" s="68">
        <f t="shared" ref="I28" si="16">ROUND(F28*D28,2)</f>
        <v>0</v>
      </c>
      <c r="J28" s="67">
        <f t="shared" ref="J28" si="17">I28+H28</f>
        <v>0</v>
      </c>
    </row>
    <row r="29" spans="1:11" x14ac:dyDescent="0.2">
      <c r="A29" s="55">
        <v>19</v>
      </c>
      <c r="B29" s="36" t="s">
        <v>95</v>
      </c>
      <c r="C29" s="40" t="s">
        <v>25</v>
      </c>
      <c r="D29" s="80">
        <v>1</v>
      </c>
      <c r="E29" s="118"/>
      <c r="F29" s="118"/>
      <c r="G29" s="19">
        <f>F29+E29</f>
        <v>0</v>
      </c>
      <c r="H29" s="20">
        <f t="shared" si="6"/>
        <v>0</v>
      </c>
      <c r="I29" s="20">
        <f t="shared" si="7"/>
        <v>0</v>
      </c>
      <c r="J29" s="18">
        <f t="shared" si="9"/>
        <v>0</v>
      </c>
      <c r="K29" s="12"/>
    </row>
    <row r="30" spans="1:11" x14ac:dyDescent="0.2">
      <c r="A30" s="57"/>
      <c r="B30" s="69" t="s">
        <v>22</v>
      </c>
      <c r="C30" s="59"/>
      <c r="D30" s="61"/>
      <c r="E30" s="70"/>
      <c r="F30" s="61"/>
      <c r="G30" s="61"/>
      <c r="H30" s="62">
        <f>H8+H10</f>
        <v>0</v>
      </c>
      <c r="I30" s="62">
        <f>I8+I10</f>
        <v>0</v>
      </c>
      <c r="J30" s="62">
        <f>J8+J10</f>
        <v>0</v>
      </c>
    </row>
    <row r="31" spans="1:11" x14ac:dyDescent="0.2">
      <c r="A31" s="57"/>
      <c r="B31" s="71" t="s">
        <v>23</v>
      </c>
      <c r="C31" s="59"/>
      <c r="D31" s="61"/>
      <c r="E31" s="72"/>
      <c r="F31" s="61"/>
      <c r="G31" s="61"/>
      <c r="H31" s="50">
        <f>H30*0.2</f>
        <v>0</v>
      </c>
      <c r="I31" s="50">
        <f t="shared" ref="I31:J31" si="18">I30*0.2</f>
        <v>0</v>
      </c>
      <c r="J31" s="50">
        <f t="shared" si="18"/>
        <v>0</v>
      </c>
    </row>
    <row r="32" spans="1:11" x14ac:dyDescent="0.2">
      <c r="A32" s="57"/>
      <c r="B32" s="69" t="s">
        <v>24</v>
      </c>
      <c r="C32" s="59"/>
      <c r="D32" s="61"/>
      <c r="E32" s="70"/>
      <c r="F32" s="61"/>
      <c r="G32" s="61"/>
      <c r="H32" s="62">
        <f>H30+H31</f>
        <v>0</v>
      </c>
      <c r="I32" s="62">
        <f>I30+I31</f>
        <v>0</v>
      </c>
      <c r="J32" s="62">
        <f>J30+J31</f>
        <v>0</v>
      </c>
    </row>
    <row r="33" spans="1:1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s="1" customFormat="1" x14ac:dyDescent="0.2">
      <c r="A35" s="28"/>
      <c r="B35" s="89" t="s">
        <v>123</v>
      </c>
      <c r="C35" s="46"/>
      <c r="D35" s="28"/>
      <c r="E35" s="28"/>
      <c r="F35" s="28"/>
      <c r="G35" s="28"/>
      <c r="H35" s="89" t="s">
        <v>124</v>
      </c>
      <c r="I35" s="28"/>
      <c r="J35" s="28"/>
    </row>
    <row r="36" spans="1:10" s="1" customFormat="1" ht="25.5" x14ac:dyDescent="0.2">
      <c r="A36" s="28"/>
      <c r="B36" s="90" t="s">
        <v>127</v>
      </c>
      <c r="C36" s="46"/>
      <c r="D36" s="28"/>
      <c r="E36" s="28"/>
      <c r="F36" s="28"/>
      <c r="G36" s="28"/>
      <c r="H36" s="15" t="s">
        <v>128</v>
      </c>
      <c r="I36" s="28"/>
      <c r="J36" s="28"/>
    </row>
    <row r="37" spans="1:10" s="1" customFormat="1" ht="54.75" customHeight="1" x14ac:dyDescent="0.2">
      <c r="A37" s="15"/>
      <c r="B37" s="91" t="s">
        <v>129</v>
      </c>
      <c r="C37" s="91"/>
      <c r="D37" s="91"/>
      <c r="E37" s="91"/>
      <c r="F37" s="91"/>
      <c r="G37" s="91"/>
      <c r="H37" s="91" t="s">
        <v>130</v>
      </c>
      <c r="I37" s="91"/>
      <c r="J37" s="15"/>
    </row>
  </sheetData>
  <mergeCells count="11">
    <mergeCell ref="A3:J3"/>
    <mergeCell ref="A4:J4"/>
    <mergeCell ref="A5:J5"/>
    <mergeCell ref="G6:G7"/>
    <mergeCell ref="H6:I6"/>
    <mergeCell ref="J6:J7"/>
    <mergeCell ref="A6:A7"/>
    <mergeCell ref="B6:B7"/>
    <mergeCell ref="C6:C7"/>
    <mergeCell ref="D6:D7"/>
    <mergeCell ref="E6:F6"/>
  </mergeCells>
  <conditionalFormatting sqref="F27:F28 E11:F26">
    <cfRule type="containsBlanks" dxfId="3" priority="8">
      <formula>LEN(TRIM(E11))=0</formula>
    </cfRule>
  </conditionalFormatting>
  <conditionalFormatting sqref="E27:E28">
    <cfRule type="containsBlanks" dxfId="2" priority="7">
      <formula>LEN(TRIM(E27))=0</formula>
    </cfRule>
  </conditionalFormatting>
  <pageMargins left="0.7" right="0.7" top="0.75" bottom="0.75" header="0.3" footer="0.3"/>
  <pageSetup paperSize="9" scale="51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44" id="{99DB9BA3-F266-436F-AFD5-7A48BAA8C2AF}">
            <xm:f>LEN(TRIM('2.7. АПС'!E8))=0</xm:f>
            <x14:dxf>
              <fill>
                <patternFill>
                  <bgColor rgb="FFFFFFCC"/>
                </patternFill>
              </fill>
            </x14:dxf>
          </x14:cfRule>
          <xm:sqref>E9:F9</xm:sqref>
        </x14:conditionalFormatting>
        <x14:conditionalFormatting xmlns:xm="http://schemas.microsoft.com/office/excel/2006/main">
          <x14:cfRule type="containsBlanks" priority="247" id="{99DB9BA3-F266-436F-AFD5-7A48BAA8C2AF}">
            <xm:f>LEN(TRIM('2.7. АПС'!#REF!))=0</xm:f>
            <x14:dxf>
              <fill>
                <patternFill>
                  <bgColor rgb="FFFFFFCC"/>
                </patternFill>
              </fill>
            </x14:dxf>
          </x14:cfRule>
          <xm:sqref>E29:F29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Свод</vt:lpstr>
      <vt:lpstr>2.1. АР АИ</vt:lpstr>
      <vt:lpstr>2.7. АПС</vt:lpstr>
      <vt:lpstr>2.8. СОУЭ</vt:lpstr>
      <vt:lpstr>'2.1. АР АИ'!Область_печати</vt:lpstr>
      <vt:lpstr>'2.7. АПС'!Область_печати</vt:lpstr>
      <vt:lpstr>'2.8. СОУЭ'!Область_печати</vt:lpstr>
      <vt:lpstr>Свод!Область_печати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Людмила</dc:creator>
  <cp:lastModifiedBy>Поречнева Инна</cp:lastModifiedBy>
  <dcterms:created xsi:type="dcterms:W3CDTF">2021-11-15T13:52:54Z</dcterms:created>
  <dcterms:modified xsi:type="dcterms:W3CDTF">2024-04-05T12:39:20Z</dcterms:modified>
</cp:coreProperties>
</file>